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BOB\sys2\Qs9000\Unreleased_QCBD_Documents\"/>
    </mc:Choice>
  </mc:AlternateContent>
  <xr:revisionPtr revIDLastSave="0" documentId="8_{888DA258-BAD1-44B2-A1D4-A00357B0AE84}"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<sst xmlns="http://schemas.openxmlformats.org/spreadsheetml/2006/main" count="22524" uniqueCount="15888">
  <si>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</si>
  <si>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</si>
  <si>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</si>
  <si>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</si>
  <si>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</si>
  <si>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</si>
  <si>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</si>
  <si>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</si>
  <si>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</si>
  <si>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</si>
  <si>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</si>
  <si>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</si>
  <si>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</si>
  <si>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</si>
  <si>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</si>
  <si>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</si>
  <si>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</si>
  <si>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</si>
  <si>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</si>
  <si>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</si>
  <si>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</si>
  <si>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</si>
  <si>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</si>
  <si>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</si>
  <si>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</si>
  <si>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</si>
  <si>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</si>
  <si>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</si>
  <si>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</si>
  <si>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</si>
  <si>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</si>
  <si>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</si>
  <si>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</si>
  <si>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</si>
  <si>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</si>
  <si>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</si>
  <si>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</si>
  <si>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</si>
  <si>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</si>
  <si>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</si>
  <si>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</si>
  <si>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</si>
  <si>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</si>
  <si>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</si>
  <si>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</si>
  <si>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</si>
  <si>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</si>
  <si>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</si>
  <si>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</si>
  <si>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</si>
  <si>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</si>
  <si>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</si>
  <si>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</si>
  <si>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</si>
  <si>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</si>
  <si>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</si>
  <si>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</si>
  <si>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</si>
  <si>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</si>
  <si>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</si>
  <si>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</si>
  <si>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</si>
  <si>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</si>
  <si>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</si>
  <si>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</si>
  <si>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</si>
  <si>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</si>
  <si>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</si>
  <si>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</si>
  <si>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</si>
  <si>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</si>
  <si>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</si>
  <si>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</si>
  <si>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</si>
  <si>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</si>
  <si>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</si>
  <si>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</si>
  <si>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</si>
  <si>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</si>
  <si>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</si>
  <si>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</si>
  <si>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</si>
  <si>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</si>
  <si>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</si>
  <si>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</si>
  <si>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</si>
  <si>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</si>
  <si>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</si>
  <si>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</si>
  <si>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</si>
  <si>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</si>
  <si>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</si>
  <si>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</si>
  <si>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</si>
  <si>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</si>
  <si>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</si>
  <si>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</si>
  <si>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</si>
  <si>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</si>
  <si>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</si>
  <si>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</si>
  <si>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</si>
  <si>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</si>
  <si>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</si>
  <si>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</si>
  <si>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</si>
  <si>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</si>
  <si>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</si>
  <si>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</si>
  <si>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</si>
  <si>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</si>
  <si>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</si>
  <si>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</si>
  <si>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</si>
  <si>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</si>
  <si>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</si>
  <si>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</si>
  <si>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</si>
  <si>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</si>
  <si>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</si>
  <si>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</si>
  <si>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</si>
  <si>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</si>
  <si>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</si>
  <si>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</si>
  <si>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</si>
  <si>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</si>
  <si>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</si>
  <si>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</si>
  <si>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</si>
  <si>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</si>
  <si>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</si>
  <si>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</si>
  <si>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</si>
  <si>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</si>
  <si>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</si>
  <si>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</si>
  <si>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</si>
  <si>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</si>
  <si>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</si>
  <si>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</si>
  <si>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</si>
  <si>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</si>
  <si>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</si>
  <si>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</si>
  <si>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</si>
  <si>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</si>
  <si>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</si>
  <si>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</si>
  <si>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</si>
  <si>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</si>
  <si>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</si>
  <si>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</si>
  <si>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</si>
  <si>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</si>
  <si>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</si>
  <si>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</si>
  <si>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</si>
  <si>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</si>
  <si>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</si>
  <si>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</si>
  <si>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</si>
  <si>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</si>
  <si>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</si>
  <si>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</si>
  <si>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</si>
  <si>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</si>
  <si>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</si>
  <si>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</si>
  <si>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</si>
  <si>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</si>
  <si>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</si>
  <si>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</si>
  <si>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</si>
  <si>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</si>
  <si>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</si>
  <si>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</si>
  <si>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</si>
  <si>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</si>
  <si>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</si>
  <si>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</si>
  <si>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</si>
  <si>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</si>
  <si>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</si>
  <si>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</si>
  <si>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</si>
  <si>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</si>
  <si>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</si>
  <si>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</si>
  <si>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</si>
  <si>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</si>
  <si>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</si>
  <si>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</si>
  <si>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</si>
  <si>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</si>
  <si>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</si>
  <si>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</si>
  <si>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</si>
  <si>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</si>
  <si>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</si>
  <si>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</si>
  <si>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</si>
  <si>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</si>
  <si>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</si>
  <si>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</si>
  <si>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</si>
  <si>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</si>
  <si>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</si>
  <si>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</si>
  <si>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</si>
  <si>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</si>
  <si>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</si>
  <si>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</si>
  <si>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</si>
  <si>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</si>
  <si>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</si>
  <si>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</si>
  <si>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</si>
  <si>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</si>
  <si>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</si>
  <si>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</si>
  <si>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</si>
  <si>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</si>
  <si>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</si>
  <si>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</si>
  <si>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</si>
  <si>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</si>
  <si>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</si>
  <si>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</si>
  <si>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</si>
  <si>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</si>
  <si>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</si>
  <si>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</si>
  <si>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</si>
  <si>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</si>
  <si>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</si>
  <si>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</si>
  <si>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</si>
  <si>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</si>
  <si>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</si>
  <si>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</si>
  <si>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</si>
  <si>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</si>
  <si>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</si>
  <si>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</si>
  <si>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</si>
  <si>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</si>
  <si>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</si>
  <si>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</si>
  <si>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</si>
  <si>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</si>
  <si>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</si>
  <si>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</si>
  <si>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</si>
  <si>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</si>
  <si>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</si>
  <si>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</si>
  <si>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</si>
  <si>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</si>
  <si>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</si>
  <si>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</si>
  <si>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</si>
  <si>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</si>
  <si>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</si>
  <si>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</si>
  <si>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</si>
  <si>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</si>
  <si>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</si>
  <si>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</si>
  <si>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</si>
  <si>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</si>
  <si>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</si>
  <si>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</si>
  <si>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</si>
  <si>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</si>
  <si>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</si>
  <si>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</si>
  <si>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</si>
  <si>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</si>
  <si>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</si>
  <si>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</si>
  <si>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</si>
  <si>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</si>
  <si>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</si>
  <si>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</si>
  <si>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</si>
  <si>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</si>
  <si>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</si>
  <si>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</si>
  <si>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</si>
  <si>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</si>
  <si>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</si>
  <si>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</si>
  <si>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</si>
  <si>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</si>
  <si>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</si>
  <si>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</si>
  <si>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</si>
  <si>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</si>
  <si>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</si>
  <si>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</si>
  <si>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</si>
  <si>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</si>
  <si>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</si>
  <si>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</si>
  <si>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</si>
  <si>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</si>
  <si>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</si>
  <si>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</si>
  <si>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</si>
  <si>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</si>
  <si>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</si>
  <si>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</si>
  <si>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</si>
  <si>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</si>
  <si>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</si>
  <si>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</si>
  <si>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</si>
  <si>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</si>
  <si>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</si>
  <si>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</si>
  <si>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</si>
  <si>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</si>
  <si>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</si>
  <si>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</si>
  <si>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</si>
  <si>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</si>
  <si>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</si>
  <si>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</si>
  <si>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</si>
  <si>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</si>
  <si>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</si>
  <si>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</si>
  <si>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</si>
  <si>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</si>
  <si>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</si>
  <si>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</si>
  <si>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</si>
  <si>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</si>
  <si>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</si>
  <si>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</si>
  <si>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</si>
  <si>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</si>
  <si>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</si>
  <si>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</si>
  <si>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</si>
  <si>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</si>
  <si>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</si>
  <si>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</si>
  <si>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</si>
  <si>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</si>
  <si>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</si>
  <si>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</si>
  <si>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</si>
  <si>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</si>
  <si>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</si>
  <si>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</si>
  <si>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</si>
  <si>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</si>
  <si>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</si>
  <si>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</si>
  <si>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</si>
  <si>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</si>
  <si>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</si>
  <si>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</si>
  <si>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</si>
  <si>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</si>
  <si>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</si>
  <si>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</si>
  <si>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</si>
  <si>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</si>
  <si>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</si>
  <si>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</si>
  <si>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</si>
  <si>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</si>
  <si>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</si>
  <si>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</si>
  <si>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</si>
  <si>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</si>
  <si>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</si>
  <si>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</si>
  <si>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</si>
  <si>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</si>
  <si>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</si>
  <si>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</si>
  <si>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</si>
  <si>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</si>
  <si>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</si>
  <si>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</si>
  <si>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</si>
  <si>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</si>
  <si>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</si>
  <si>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</si>
  <si>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</si>
  <si>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</si>
  <si>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</si>
  <si>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</si>
  <si>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</si>
  <si>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</si>
  <si>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</si>
  <si>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</si>
  <si>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</si>
  <si>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</si>
  <si>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</si>
  <si>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</si>
  <si>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</si>
  <si>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</si>
  <si>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</si>
  <si>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</si>
  <si>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</si>
  <si>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</si>
  <si>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</si>
  <si>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</si>
  <si>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</si>
  <si>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</si>
  <si>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</si>
  <si>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</si>
  <si>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</si>
  <si>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</si>
  <si>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</si>
  <si>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</si>
  <si>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</si>
  <si>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</si>
  <si>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</si>
  <si>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</si>
  <si>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</si>
  <si>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</si>
  <si>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</si>
  <si>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</si>
  <si>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</si>
  <si>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</si>
  <si>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</si>
  <si>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</si>
  <si>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</si>
  <si>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</si>
  <si>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</si>
  <si>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</si>
  <si>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</si>
  <si>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</si>
  <si>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</si>
  <si>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</si>
  <si>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</si>
  <si>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</si>
  <si>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</si>
  <si>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</si>
  <si>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</si>
  <si>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</si>
  <si>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</si>
  <si>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</si>
  <si>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</si>
  <si>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</si>
  <si>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</si>
  <si>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</si>
  <si>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</si>
  <si>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</si>
  <si>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</si>
  <si>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</si>
  <si>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</si>
  <si>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</si>
  <si>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</si>
  <si>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</si>
  <si>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</si>
  <si>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</si>
  <si>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</si>
  <si>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</si>
  <si>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</si>
  <si>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</si>
  <si>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</si>
  <si>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</si>
  <si>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</si>
  <si>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</si>
  <si>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</si>
  <si>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</si>
  <si>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</si>
  <si>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</si>
  <si>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</si>
  <si>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</si>
  <si>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</si>
  <si>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</si>
  <si>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</si>
  <si>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</si>
  <si>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</si>
  <si>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</si>
  <si>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</si>
  <si>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</si>
  <si>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</si>
  <si>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</si>
  <si>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</si>
  <si>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</si>
  <si>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</si>
  <si>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</si>
  <si>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</si>
  <si>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</si>
  <si>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</si>
  <si>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</si>
  <si>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</si>
  <si>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</si>
  <si>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</si>
  <si>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</si>
  <si>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</si>
  <si>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</si>
  <si>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</si>
  <si>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</si>
  <si>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</si>
  <si>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</si>
  <si>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</si>
  <si>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</si>
  <si>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</si>
  <si>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</si>
  <si>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</si>
  <si>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</si>
  <si>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</si>
  <si>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</si>
  <si>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</si>
  <si>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</si>
  <si>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</si>
  <si>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</si>
  <si>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</si>
  <si>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</si>
  <si>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</si>
  <si>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</si>
  <si>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</si>
  <si>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</si>
  <si>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</si>
  <si>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</si>
  <si>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</si>
  <si>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</si>
  <si>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</si>
  <si>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</si>
  <si>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</si>
  <si>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</si>
  <si>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</si>
  <si>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</si>
  <si>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</si>
  <si>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</si>
  <si>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</si>
  <si>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</si>
  <si>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</si>
  <si>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</si>
  <si>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</si>
  <si>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</si>
  <si>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</si>
  <si>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</si>
  <si>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</si>
  <si>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</si>
  <si>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</si>
  <si>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</si>
  <si>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</si>
  <si>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</si>
  <si>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</si>
  <si>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</si>
  <si>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</si>
  <si>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</si>
  <si>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</si>
  <si>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</si>
  <si>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</si>
  <si>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</si>
  <si>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</si>
  <si>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</si>
  <si>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</si>
  <si>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</si>
  <si>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</si>
  <si>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</si>
  <si>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</si>
  <si>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</si>
  <si>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</si>
  <si>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</si>
  <si>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</si>
  <si>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</si>
  <si>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</si>
  <si>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</si>
  <si>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</si>
  <si>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</si>
  <si>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</si>
  <si>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</si>
  <si>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</si>
  <si>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</si>
  <si>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</si>
  <si>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</si>
  <si>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</si>
  <si>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</si>
  <si>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</si>
  <si>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</si>
  <si>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</si>
  <si>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</si>
  <si>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</si>
  <si>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</si>
  <si>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</si>
  <si>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</si>
  <si>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</si>
  <si>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</si>
  <si>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</si>
  <si>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</si>
  <si>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</si>
  <si>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</si>
  <si>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</si>
  <si>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</si>
  <si>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</si>
  <si>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</si>
  <si>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</si>
  <si>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</si>
  <si>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</si>
  <si>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</si>
  <si>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</si>
  <si>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</si>
  <si>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</si>
  <si>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</si>
  <si>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</si>
  <si>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</si>
  <si>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</si>
  <si>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</si>
  <si>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</si>
  <si>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</si>
  <si>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</si>
  <si>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</si>
  <si>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</si>
  <si>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</si>
  <si>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</si>
  <si>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</si>
  <si>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</si>
  <si>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</si>
  <si>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</si>
  <si>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</si>
  <si>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</si>
  <si>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</si>
  <si>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</si>
  <si>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</si>
  <si>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</si>
  <si>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</si>
  <si>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</si>
  <si>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</si>
  <si>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</si>
  <si>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</si>
  <si>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</si>
  <si>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</si>
  <si>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</si>
  <si>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</si>
  <si>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</si>
  <si>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</si>
  <si>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</si>
  <si>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</si>
  <si>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</si>
  <si>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</si>
  <si>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</si>
  <si>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</si>
  <si>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</si>
  <si>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</si>
  <si>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</si>
  <si>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</si>
  <si>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</si>
  <si>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</si>
  <si>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</si>
  <si>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</si>
  <si>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</si>
  <si>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</si>
  <si>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</si>
  <si>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</si>
  <si>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</si>
  <si>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</si>
  <si>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</si>
  <si>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</si>
  <si>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</si>
  <si>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</si>
  <si>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</si>
  <si>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</si>
  <si>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</si>
  <si>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</si>
  <si>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</si>
  <si>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</si>
  <si>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</si>
  <si>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</si>
  <si>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</si>
  <si>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</si>
  <si>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</si>
  <si>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</si>
  <si>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</si>
  <si>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</si>
  <si>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</si>
  <si>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</si>
  <si>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</si>
  <si>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</si>
  <si>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</si>
  <si>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</si>
  <si>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</si>
  <si>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</si>
  <si>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</si>
  <si>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</si>
  <si>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</si>
  <si>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</si>
  <si>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</si>
  <si>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</si>
  <si>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</si>
  <si>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</si>
  <si>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</si>
  <si>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</si>
  <si>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</si>
  <si>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</si>
  <si>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</si>
  <si>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</si>
  <si>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</si>
  <si>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</si>
  <si>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</si>
  <si>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</si>
  <si>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</si>
  <si>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</si>
  <si>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</si>
  <si>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</si>
  <si>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</si>
  <si>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</si>
  <si>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</si>
  <si>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</si>
  <si>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</si>
  <si>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</si>
  <si>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</si>
  <si>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</si>
  <si>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</si>
  <si>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</si>
  <si>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</si>
  <si>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</si>
  <si>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</si>
  <si>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</si>
  <si>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</si>
  <si>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</si>
  <si>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</si>
  <si>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</si>
  <si>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</si>
  <si>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</si>
  <si>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</si>
  <si>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</si>
  <si>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</si>
  <si>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</si>
  <si>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</si>
  <si>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</si>
  <si>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</si>
  <si>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</si>
  <si>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</si>
  <si>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</si>
  <si>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</si>
  <si>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</si>
  <si>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</si>
  <si>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</si>
  <si>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</si>
  <si>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</si>
  <si>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</si>
  <si>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</si>
  <si>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</si>
  <si>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</si>
  <si>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</si>
  <si>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</si>
  <si>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</si>
  <si>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</si>
  <si>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</si>
  <si>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</si>
  <si>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</si>
  <si>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</si>
  <si>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</si>
  <si>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</si>
  <si>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</si>
  <si>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</si>
  <si>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</si>
  <si>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</si>
  <si>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</si>
  <si>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</si>
  <si>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</si>
  <si>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</si>
  <si>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</si>
  <si>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</si>
  <si>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</si>
  <si>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</si>
  <si>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</si>
  <si>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</si>
  <si>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</si>
  <si>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</si>
  <si>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</si>
  <si>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</si>
  <si>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</si>
  <si>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</si>
  <si>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</si>
  <si>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</si>
  <si>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</si>
  <si>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</si>
  <si>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</si>
  <si>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</si>
  <si>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</si>
  <si>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</si>
  <si>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</si>
  <si>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</si>
  <si>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</si>
  <si>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</si>
  <si>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</si>
  <si>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</si>
  <si>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</si>
  <si>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</si>
  <si>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</si>
  <si>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</si>
  <si>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</si>
  <si>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</si>
  <si>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</si>
  <si>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</si>
  <si>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</si>
  <si>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</si>
  <si>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</si>
  <si>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</si>
  <si>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</si>
  <si>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</si>
  <si>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</si>
  <si>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</si>
  <si>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</si>
  <si>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</si>
  <si>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</si>
  <si>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</si>
  <si>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</si>
  <si>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</si>
  <si>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</si>
  <si>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</si>
  <si>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</si>
  <si>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</si>
  <si>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</si>
  <si>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</si>
  <si>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</si>
  <si>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</si>
  <si>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</si>
  <si>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</si>
  <si>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</si>
  <si>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</si>
  <si>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</si>
  <si>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</si>
  <si>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</si>
  <si>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</si>
  <si>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</si>
  <si>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</si>
  <si>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</si>
  <si>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</si>
  <si>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</si>
  <si>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</si>
  <si>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</si>
  <si>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</si>
  <si>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</si>
  <si>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</si>
  <si>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</si>
  <si>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</si>
  <si>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</si>
  <si>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</si>
  <si>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</si>
  <si>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</si>
  <si>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</si>
  <si>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</si>
  <si>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</si>
  <si>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</si>
  <si>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</si>
  <si>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</si>
  <si>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</si>
  <si>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</si>
  <si>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</si>
  <si>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</si>
  <si>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</si>
  <si>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</si>
  <si>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</si>
  <si>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</si>
  <si>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</si>
  <si>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</si>
  <si>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</si>
  <si>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</si>
  <si>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</si>
  <si>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</si>
  <si>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</si>
  <si>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</si>
  <si>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</si>
  <si>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</si>
  <si>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</si>
  <si>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</si>
  <si>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</si>
  <si>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</si>
  <si>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</si>
  <si>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</si>
  <si>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</si>
  <si>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</si>
  <si>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</si>
  <si>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</si>
  <si>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</si>
  <si>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</si>
  <si>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</si>
  <si>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</si>
  <si>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</si>
  <si>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</si>
  <si>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</si>
  <si>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</si>
  <si>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</si>
  <si>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</si>
  <si>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</si>
  <si>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</si>
  <si>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</si>
  <si>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</si>
  <si>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</si>
  <si>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</si>
  <si>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</si>
  <si>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</si>
  <si>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</si>
  <si>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</si>
  <si>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</si>
  <si>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</si>
  <si>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</si>
  <si>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</si>
  <si>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</si>
  <si>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</si>
  <si>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</si>
  <si>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</si>
  <si>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</si>
  <si>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</si>
  <si>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</si>
  <si>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</si>
  <si>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</si>
  <si>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</si>
  <si>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</si>
  <si>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</si>
  <si>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</si>
  <si>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</si>
  <si>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</si>
  <si>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</si>
  <si>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</si>
  <si>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</si>
  <si>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</si>
  <si>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</si>
  <si>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</si>
  <si>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</si>
  <si>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</si>
  <si>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</si>
  <si>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</si>
  <si>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</si>
  <si>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</si>
  <si>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</si>
  <si>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</si>
  <si>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</si>
  <si>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</si>
  <si>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</si>
  <si>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</si>
  <si>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</si>
  <si>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</si>
  <si>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</si>
  <si>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</si>
  <si>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</si>
  <si>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</si>
  <si>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</si>
  <si>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</si>
  <si>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</si>
  <si>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</si>
  <si>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</si>
  <si>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</si>
  <si>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</si>
  <si>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</si>
  <si>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</si>
  <si>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</si>
  <si>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</si>
  <si>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</si>
  <si>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</si>
  <si>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</si>
  <si>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</si>
  <si>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</si>
  <si>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</si>
  <si>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</si>
  <si>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</si>
  <si>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</si>
  <si>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</si>
  <si>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</si>
  <si>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</si>
  <si>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</si>
  <si>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</si>
  <si>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</si>
  <si>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</si>
  <si>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</si>
  <si>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</si>
  <si>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</si>
  <si>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</si>
  <si>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</si>
  <si>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</si>
  <si>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</si>
  <si>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</si>
  <si>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</si>
  <si>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</si>
  <si>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</si>
  <si>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</si>
  <si>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</si>
  <si>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</si>
  <si>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</si>
  <si>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</si>
  <si>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</si>
  <si>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</si>
  <si>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</si>
  <si>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</si>
  <si>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</si>
  <si>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</si>
  <si>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</si>
  <si>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</si>
  <si>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</si>
  <si>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</si>
  <si>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</si>
  <si>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</si>
  <si>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</si>
  <si>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</si>
  <si>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</si>
  <si>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</si>
  <si>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</si>
  <si>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</si>
  <si>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</si>
  <si>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</si>
  <si>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</si>
  <si>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</si>
  <si>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</si>
  <si>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</si>
  <si>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</si>
  <si>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</si>
  <si>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</si>
  <si>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</si>
  <si>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</si>
  <si>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</si>
  <si>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</si>
  <si>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</si>
  <si>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</si>
  <si>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</si>
  <si>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</si>
  <si>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</si>
  <si>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</si>
  <si>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</si>
  <si>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</si>
  <si>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</si>
  <si>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</si>
  <si>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</si>
  <si>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</si>
  <si>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</si>
  <si>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</si>
  <si>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</si>
  <si>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</si>
  <si>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</si>
  <si>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</si>
  <si>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</si>
  <si>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</si>
  <si>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</si>
  <si>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</si>
  <si>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</si>
  <si>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</si>
  <si>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</si>
  <si>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</si>
  <si>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</si>
  <si>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</si>
  <si>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</si>
  <si>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</si>
  <si>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</si>
  <si>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</si>
  <si>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</si>
  <si>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</si>
  <si>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</si>
  <si>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</si>
  <si>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</si>
  <si>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</si>
  <si>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</si>
  <si>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</si>
  <si>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</si>
  <si>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</si>
  <si>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</si>
  <si>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</si>
  <si>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</si>
  <si>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</si>
  <si>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</si>
  <si>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</si>
  <si>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</si>
  <si>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</si>
  <si>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</si>
  <si>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</si>
  <si>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</si>
  <si>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</si>
  <si>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</si>
  <si>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</si>
  <si>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</si>
  <si>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</si>
  <si>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</si>
  <si>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</si>
  <si>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</si>
  <si>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</si>
  <si>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</si>
  <si>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</si>
  <si>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</si>
  <si>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</si>
  <si>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</si>
  <si>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</si>
  <si>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</si>
  <si>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</si>
  <si>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</si>
  <si>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</si>
  <si>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</si>
  <si>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</si>
  <si>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</si>
  <si>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</si>
  <si>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</si>
  <si>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</si>
  <si>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</si>
  <si>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</si>
  <si>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</si>
  <si>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</si>
  <si>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</si>
  <si>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</si>
  <si>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</si>
  <si>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</si>
  <si>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</si>
  <si>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</si>
  <si>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</si>
  <si>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</si>
  <si>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</si>
  <si>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</si>
  <si>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</si>
  <si>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</si>
  <si>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</si>
  <si>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</si>
  <si>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</si>
  <si>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</si>
  <si>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</si>
  <si>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</si>
  <si>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</si>
  <si>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</si>
  <si>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</si>
  <si>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</si>
  <si>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</si>
  <si>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</si>
  <si>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</si>
  <si>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</si>
  <si>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</si>
  <si>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</si>
  <si>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</si>
  <si>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</si>
  <si>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</si>
  <si>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</si>
  <si>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</si>
  <si>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</si>
  <si>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</si>
  <si>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</si>
  <si>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</si>
  <si>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</si>
  <si>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</si>
  <si>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</si>
  <si>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</si>
  <si>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</si>
  <si>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</si>
  <si>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</si>
  <si>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</si>
  <si>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</si>
  <si>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</si>
  <si>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</si>
  <si>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</si>
  <si>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</si>
  <si>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</si>
  <si>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</si>
  <si>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</si>
  <si>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</si>
  <si>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</si>
  <si>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</si>
  <si>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</si>
  <si>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</si>
  <si>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</si>
  <si>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</si>
  <si>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</si>
  <si>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</si>
  <si>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</si>
  <si>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</si>
  <si>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</si>
  <si>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</si>
  <si>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</si>
  <si>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</si>
  <si>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</si>
  <si>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</si>
  <si>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</si>
  <si>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</si>
  <si>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</si>
  <si>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</si>
  <si>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</si>
  <si>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</si>
  <si>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</si>
  <si>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</si>
  <si>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</si>
  <si>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</si>
  <si>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</si>
  <si>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</si>
  <si>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</si>
  <si>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</si>
  <si>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</si>
  <si>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</si>
  <si>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</si>
  <si>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</si>
  <si>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</si>
  <si>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</si>
  <si>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</si>
  <si>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</si>
  <si>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</si>
  <si>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</si>
  <si>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</si>
  <si>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</si>
  <si>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</si>
  <si>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</si>
  <si>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</si>
  <si>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</si>
  <si>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</si>
  <si>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</si>
  <si>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</si>
  <si>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</si>
  <si>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</si>
  <si>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</si>
  <si>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</si>
  <si>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</si>
  <si>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</si>
  <si>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</si>
  <si>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</si>
  <si>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</si>
  <si>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</si>
  <si>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</si>
  <si>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</si>
  <si>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</si>
  <si>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</si>
  <si>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</si>
  <si>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</si>
  <si>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</si>
  <si>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</si>
  <si>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</si>
  <si>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</si>
  <si>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</si>
  <si>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</si>
  <si>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</si>
  <si>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</si>
  <si>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</si>
  <si>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</si>
  <si>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</si>
  <si>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</si>
  <si>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</si>
  <si>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</si>
  <si>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</si>
  <si>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</si>
  <si>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</si>
  <si>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</si>
  <si>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</si>
  <si>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</si>
  <si>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</si>
  <si>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</si>
  <si>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</si>
  <si>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</si>
  <si>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</si>
  <si>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</si>
  <si>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</si>
  <si>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</si>
  <si>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</si>
  <si>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</si>
  <si>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</si>
  <si>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</si>
  <si>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</si>
  <si>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</si>
  <si>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</si>
  <si>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</si>
  <si>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</si>
  <si>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</si>
  <si>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</si>
  <si>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</si>
  <si>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</si>
  <si>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</si>
  <si>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</si>
  <si>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</si>
  <si>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</si>
  <si>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</si>
  <si>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</si>
  <si>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</si>
  <si>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</si>
  <si>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</si>
  <si>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</si>
  <si>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</si>
  <si>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</si>
  <si>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</si>
  <si>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</si>
  <si>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</si>
  <si>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</si>
  <si>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</si>
  <si>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</si>
  <si>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</si>
  <si>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</si>
  <si>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</si>
  <si>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</si>
  <si>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</si>
  <si>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</si>
  <si>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</si>
  <si>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</si>
  <si>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</si>
  <si>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</si>
  <si>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</si>
  <si>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</si>
  <si>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</si>
  <si>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</si>
  <si>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</si>
  <si>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</si>
  <si>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</si>
  <si>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</si>
  <si>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</si>
  <si>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</si>
  <si>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</si>
  <si>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</si>
  <si>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</si>
  <si>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</si>
  <si>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</si>
  <si>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</si>
  <si>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</si>
  <si>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</si>
  <si>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</si>
  <si>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</si>
  <si>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</si>
  <si>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</si>
  <si>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</si>
  <si>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</si>
  <si>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</si>
  <si>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</si>
  <si>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</si>
  <si>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</si>
  <si>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</si>
  <si>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</si>
  <si>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</si>
  <si>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</si>
  <si>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</si>
  <si>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</si>
  <si>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</si>
  <si>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</si>
  <si>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</si>
  <si>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</si>
  <si>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</si>
  <si>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</si>
  <si>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</si>
  <si>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</si>
  <si>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</si>
  <si>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</si>
  <si>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</si>
  <si>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</si>
  <si>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</si>
  <si>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</si>
  <si>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</si>
  <si>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</si>
  <si>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</si>
  <si>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</si>
  <si>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</si>
  <si>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</si>
  <si>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</si>
  <si>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</si>
  <si>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</si>
  <si>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</si>
  <si>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</si>
  <si>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</si>
  <si>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</si>
  <si>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</si>
  <si>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</si>
  <si>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</si>
  <si>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</si>
  <si>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</si>
  <si>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</si>
  <si>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</si>
  <si>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</si>
  <si>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</si>
  <si>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</si>
  <si>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</si>
  <si>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</si>
  <si>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</si>
  <si>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</si>
  <si>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</si>
  <si>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</si>
  <si>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</si>
  <si>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</si>
  <si>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</si>
  <si>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</si>
  <si>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</si>
  <si>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</si>
  <si>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</si>
  <si>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</si>
  <si>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</si>
  <si>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</si>
  <si>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</si>
  <si>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</si>
  <si>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</si>
  <si>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</si>
  <si>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</si>
  <si>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</si>
  <si>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</si>
  <si>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</si>
  <si>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</si>
  <si>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</si>
  <si>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</si>
  <si>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</si>
  <si>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</si>
  <si>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</si>
  <si>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</si>
  <si>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</si>
  <si>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</si>
  <si>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</si>
  <si>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</si>
  <si>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</si>
  <si>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</si>
  <si>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</si>
  <si>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</si>
  <si>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</si>
  <si>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</si>
  <si>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</si>
  <si>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</si>
  <si>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</si>
  <si>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</si>
  <si>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</si>
  <si>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</si>
  <si>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</si>
  <si>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</si>
  <si>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</si>
  <si>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</si>
  <si>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</si>
  <si>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</si>
  <si>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</si>
  <si>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</si>
  <si>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</si>
  <si>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</si>
  <si>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</si>
  <si>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</si>
  <si>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</si>
  <si>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</si>
  <si>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</si>
  <si>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</si>
  <si>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</si>
  <si>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</si>
  <si>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</si>
  <si>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</si>
  <si>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</si>
  <si>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</si>
  <si>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</si>
  <si>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</si>
  <si>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</si>
  <si>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</si>
  <si>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</si>
  <si>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</si>
  <si>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</si>
  <si>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</si>
  <si>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</si>
  <si>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</si>
  <si>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</si>
  <si>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</si>
  <si>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</si>
  <si>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</si>
  <si>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</si>
  <si>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</si>
  <si>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</si>
  <si>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</si>
  <si>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</si>
  <si>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</si>
  <si>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</si>
  <si>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</si>
  <si>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</si>
  <si>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</si>
  <si>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</si>
  <si>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</si>
  <si>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</si>
  <si>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</si>
  <si>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</si>
  <si>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</si>
  <si>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</si>
  <si>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</si>
  <si>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</si>
  <si>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</si>
  <si>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</si>
  <si>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</si>
  <si>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</si>
  <si>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</si>
  <si>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</si>
  <si>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</si>
  <si>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</si>
  <si>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</si>
  <si>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</si>
  <si>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</si>
  <si>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</si>
  <si>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</si>
  <si>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</si>
  <si>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</si>
  <si>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</si>
  <si>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</si>
  <si>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</si>
  <si>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</si>
  <si>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</si>
  <si>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</si>
  <si>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</si>
  <si>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</si>
  <si>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</si>
  <si>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</si>
  <si>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</si>
  <si>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</si>
  <si>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</si>
  <si>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</si>
  <si>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</si>
  <si>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</si>
  <si>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</si>
  <si>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</si>
  <si>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</si>
  <si>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</si>
  <si>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</si>
  <si>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</si>
  <si>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</si>
  <si>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</si>
  <si>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</si>
  <si>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</si>
  <si>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</si>
  <si>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</si>
  <si>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</si>
  <si>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</si>
  <si>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</si>
  <si>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</si>
  <si>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</si>
  <si>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</si>
  <si>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</si>
  <si>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</si>
  <si>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</si>
  <si>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</si>
  <si>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</si>
  <si>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</si>
  <si>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</si>
  <si>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</si>
  <si>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</si>
  <si>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</si>
  <si>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</si>
  <si>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</si>
  <si>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</si>
  <si>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</si>
  <si>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</si>
  <si>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</si>
  <si>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</si>
  <si>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</si>
  <si>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</si>
  <si>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</si>
  <si>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</si>
  <si>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</si>
  <si>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</si>
  <si>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</si>
  <si>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</si>
  <si>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</si>
  <si>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</si>
  <si>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</si>
  <si>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</si>
  <si>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</si>
  <si>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</si>
  <si>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</si>
  <si>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</si>
  <si>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</si>
  <si>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</si>
  <si>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</si>
  <si>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</si>
  <si>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</si>
  <si>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</si>
  <si>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</si>
  <si>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</si>
  <si>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</si>
  <si>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</si>
  <si>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</si>
  <si>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</si>
  <si>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</si>
  <si>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</si>
  <si>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</si>
  <si>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</si>
  <si>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</si>
  <si>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</si>
  <si>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</si>
  <si>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</si>
  <si>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</si>
  <si>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</si>
  <si>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</si>
  <si>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</si>
  <si>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</si>
  <si>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</si>
  <si>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</si>
  <si>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</si>
  <si>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</si>
  <si>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</si>
  <si>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</si>
  <si>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</si>
  <si>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</si>
  <si>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</si>
  <si>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</si>
  <si>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</si>
  <si>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</si>
  <si>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</si>
  <si>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</si>
  <si>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</si>
  <si>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</si>
  <si>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</si>
  <si>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</si>
  <si>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</si>
  <si>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</si>
  <si>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</si>
  <si>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</si>
  <si>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</si>
  <si>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</si>
  <si>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</si>
  <si>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</si>
  <si>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</si>
  <si>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</si>
  <si>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</si>
  <si>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</si>
  <si>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</si>
  <si>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</si>
  <si>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</si>
  <si>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</si>
  <si>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</si>
  <si>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</si>
  <si>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</si>
  <si>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</si>
  <si>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</si>
  <si>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</si>
  <si>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</si>
  <si>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</si>
  <si>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</si>
  <si>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</si>
  <si>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</si>
  <si>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</si>
  <si>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</si>
  <si>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</si>
  <si>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</si>
  <si>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</si>
  <si>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</si>
  <si>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</si>
  <si>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</si>
  <si>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</si>
  <si>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</si>
  <si>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</si>
  <si>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</si>
  <si>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</si>
  <si>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</si>
  <si>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</si>
  <si>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</si>
  <si>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</si>
  <si>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</si>
  <si>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</si>
  <si>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</si>
  <si>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</si>
  <si>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</si>
  <si>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</si>
  <si>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</si>
  <si>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</si>
  <si>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</si>
  <si>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</si>
  <si>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</si>
  <si>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</si>
  <si>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</si>
  <si>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</si>
  <si>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</si>
  <si>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</si>
  <si>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</si>
  <si>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</si>
  <si>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</si>
  <si>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</si>
  <si>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</si>
  <si>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</si>
  <si>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</si>
  <si>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</si>
  <si>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</si>
  <si>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</si>
  <si>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</si>
  <si>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</si>
  <si>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</si>
  <si>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</si>
  <si>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</si>
  <si>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</si>
  <si>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</si>
  <si>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</si>
  <si>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</si>
  <si>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</si>
  <si>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</si>
  <si>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</si>
  <si>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</si>
  <si>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</si>
  <si>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</si>
  <si>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</si>
  <si>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</si>
  <si>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</si>
  <si>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</si>
  <si>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</si>
  <si>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</si>
  <si>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</si>
  <si>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</si>
  <si>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</si>
  <si>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</si>
  <si>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</si>
  <si>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</si>
  <si>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</si>
  <si>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</si>
  <si>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</si>
  <si>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</si>
  <si>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</si>
  <si>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</si>
  <si>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</si>
  <si>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</si>
  <si>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</si>
  <si>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</si>
  <si>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</si>
  <si>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</si>
  <si>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</si>
  <si>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</si>
  <si>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</si>
  <si>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</si>
  <si>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</si>
  <si>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</si>
  <si>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</si>
  <si>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</si>
  <si>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</si>
  <si>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</si>
  <si>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</si>
  <si>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</si>
  <si>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</si>
  <si>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</si>
  <si>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</si>
  <si>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</si>
  <si>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</si>
  <si>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</si>
  <si>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</si>
  <si>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</si>
  <si>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</si>
  <si>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</si>
  <si>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</si>
  <si>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</si>
  <si>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</si>
  <si>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</si>
  <si>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</si>
  <si>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</si>
  <si>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</si>
  <si>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</si>
  <si>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</si>
  <si>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</si>
  <si>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</si>
  <si>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</si>
  <si>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</si>
  <si>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</si>
  <si>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</si>
  <si>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</si>
  <si>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</si>
  <si>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</si>
  <si>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</si>
  <si>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</si>
  <si>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</si>
  <si>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</si>
  <si>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</si>
  <si>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</si>
  <si>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</si>
  <si>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</si>
  <si>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</si>
  <si>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</si>
  <si>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</si>
  <si>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</si>
  <si>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</si>
  <si>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</si>
  <si>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</si>
  <si>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</si>
  <si>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</si>
  <si>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</si>
  <si>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</si>
  <si>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</si>
  <si>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</si>
  <si>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</si>
  <si>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</si>
  <si>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</si>
  <si>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</si>
  <si>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</si>
  <si>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</si>
  <si>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</si>
  <si>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</si>
  <si>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</si>
  <si>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</si>
  <si>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</si>
  <si>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</si>
  <si>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</si>
  <si>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</si>
  <si>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</si>
  <si>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</si>
  <si>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</si>
  <si>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</si>
  <si>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</si>
  <si>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</si>
  <si>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</si>
  <si>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</si>
  <si>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</si>
  <si>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</si>
  <si>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</si>
  <si>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</si>
  <si>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</si>
  <si>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</si>
  <si>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</si>
  <si>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</si>
  <si>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</si>
  <si>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</si>
  <si>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</si>
  <si>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</si>
  <si>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</si>
  <si>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</si>
  <si>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</si>
  <si>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</si>
  <si>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</si>
  <si>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</si>
  <si>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</si>
  <si>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</si>
  <si>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</si>
  <si>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</si>
  <si>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</si>
  <si>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</si>
  <si>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</si>
  <si>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</si>
  <si>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</si>
  <si>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</si>
  <si>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</si>
  <si>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</si>
  <si>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</si>
  <si>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</si>
  <si>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</si>
  <si>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</si>
  <si>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</si>
  <si>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</si>
  <si>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</si>
  <si>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</si>
  <si>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</si>
  <si>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</si>
  <si>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</si>
  <si>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</si>
  <si>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</si>
  <si>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</si>
  <si>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</si>
  <si>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</si>
  <si>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</si>
  <si>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</si>
  <si>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</si>
  <si>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</si>
  <si>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</si>
  <si>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</si>
  <si>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</si>
  <si>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</si>
  <si>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</si>
  <si>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</si>
  <si>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</si>
  <si>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</si>
  <si>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</si>
  <si>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</si>
  <si>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</si>
  <si>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</si>
  <si>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</si>
  <si>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</si>
  <si>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</si>
  <si>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</si>
  <si>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</si>
  <si>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</si>
  <si>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</si>
  <si>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</si>
  <si>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</si>
  <si>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</si>
  <si>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</si>
  <si>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</si>
  <si>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</si>
  <si>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</si>
  <si>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</si>
  <si>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</si>
  <si>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</si>
  <si>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</si>
  <si>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</si>
  <si>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</si>
  <si>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</si>
  <si>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</si>
  <si>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</si>
  <si>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</si>
  <si>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</si>
  <si>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</si>
  <si>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</si>
  <si>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</si>
  <si>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</si>
  <si>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</si>
  <si>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</si>
  <si>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</si>
  <si>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</si>
  <si>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</si>
  <si>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</si>
  <si>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</si>
  <si>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</si>
  <si>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</si>
  <si>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</si>
  <si>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</si>
  <si>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</si>
  <si>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</si>
  <si>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</si>
  <si>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</si>
  <si>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</si>
  <si>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</si>
  <si>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</si>
  <si>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</si>
  <si>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</si>
  <si>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</si>
  <si>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</si>
  <si>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</si>
  <si>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</si>
  <si>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</si>
  <si>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</si>
  <si>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</si>
  <si>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</si>
  <si>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</si>
  <si>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</si>
  <si>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</si>
  <si>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</si>
  <si>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</si>
  <si>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</si>
  <si>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</si>
  <si>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</si>
  <si>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</si>
  <si>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</si>
  <si>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</si>
  <si>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</si>
  <si>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</si>
  <si>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</si>
  <si>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</si>
  <si>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</si>
  <si>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</si>
  <si>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</si>
  <si>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</si>
  <si>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</si>
  <si>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</si>
  <si>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</si>
  <si>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</si>
  <si>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</si>
  <si>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</si>
  <si>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</si>
  <si>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</si>
  <si>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</si>
  <si>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</si>
  <si>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</si>
  <si>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</si>
  <si>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</si>
  <si>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</si>
  <si>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</si>
  <si>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</si>
  <si>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</si>
  <si>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</si>
  <si>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</si>
  <si>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</si>
  <si>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</si>
  <si>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</si>
  <si>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</si>
  <si>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</si>
  <si>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</si>
  <si>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</si>
  <si>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</si>
  <si>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</si>
  <si>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</si>
  <si>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</si>
  <si>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</si>
  <si>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</si>
  <si>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</si>
  <si>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</si>
  <si>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</si>
  <si>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</si>
  <si>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</si>
  <si>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</si>
  <si>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</si>
  <si>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</si>
  <si>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</si>
  <si>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</si>
  <si>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</si>
  <si>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</si>
  <si>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</si>
  <si>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</si>
  <si>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</si>
  <si>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</si>
  <si>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</si>
  <si>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</si>
  <si>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</si>
  <si>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</si>
  <si>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</si>
  <si>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</si>
  <si>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</si>
  <si>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</si>
  <si>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</si>
  <si>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</si>
  <si>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</si>
  <si>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</si>
  <si>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</si>
  <si>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</si>
  <si>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</si>
  <si>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</si>
  <si>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</si>
  <si>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</si>
  <si>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</si>
  <si>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</si>
  <si>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</si>
  <si>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</si>
  <si>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</si>
  <si>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</si>
  <si>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</si>
  <si>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</si>
  <si>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</si>
  <si>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</si>
  <si>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</si>
  <si>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</si>
  <si>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</si>
  <si>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</si>
  <si>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</si>
  <si>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</si>
  <si>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</si>
  <si>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</si>
  <si>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</si>
  <si>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</si>
  <si>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</si>
  <si>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</si>
  <si>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</si>
  <si>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</si>
  <si>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</si>
  <si>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</si>
  <si>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</si>
  <si>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</si>
  <si>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</si>
  <si>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</si>
  <si>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</si>
  <si>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</si>
  <si>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</si>
  <si>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</si>
  <si>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</si>
  <si>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</si>
  <si>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</si>
  <si>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</si>
  <si>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</si>
  <si>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</si>
  <si>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</si>
  <si>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</si>
  <si>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</si>
  <si>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</si>
  <si>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</si>
  <si>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</si>
  <si>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</si>
  <si>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</si>
  <si>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</si>
  <si>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</si>
  <si>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</si>
  <si>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</si>
  <si>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</si>
  <si>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</si>
  <si>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</si>
  <si>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</si>
  <si>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</si>
  <si>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</si>
  <si>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</si>
  <si>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</si>
  <si>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</si>
  <si>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</si>
  <si>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</si>
  <si>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</si>
  <si>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</si>
  <si>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</si>
  <si>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</si>
  <si>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</si>
  <si>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</si>
  <si>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</si>
  <si>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</si>
  <si>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</si>
  <si>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</si>
  <si>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</si>
  <si>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</si>
  <si>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</si>
  <si>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</si>
  <si>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</si>
  <si>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</si>
  <si>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</si>
  <si>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</si>
  <si>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</si>
  <si>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</si>
  <si>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</si>
  <si>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</si>
  <si>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</si>
  <si>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</si>
  <si>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</si>
  <si>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</si>
  <si>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</si>
  <si>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</si>
  <si>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</si>
  <si>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</si>
  <si>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</si>
  <si>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</si>
  <si>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</si>
  <si>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</si>
  <si>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</si>
  <si>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</si>
  <si>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</si>
  <si>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</si>
  <si>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</si>
  <si>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</si>
  <si>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</si>
  <si>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</si>
  <si>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</si>
  <si>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</si>
  <si>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</si>
  <si>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</si>
  <si>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</si>
  <si>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</si>
  <si>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</si>
  <si>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</si>
  <si>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</si>
  <si>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</si>
  <si>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</si>
  <si>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</si>
  <si>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</si>
  <si>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</si>
  <si>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</si>
  <si>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</si>
  <si>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</si>
  <si>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</si>
  <si>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</si>
  <si>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</si>
  <si>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</si>
  <si>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</si>
  <si>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</si>
  <si>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</si>
  <si>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</si>
  <si>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</si>
  <si>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</si>
  <si>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</si>
  <si>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</si>
  <si>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</si>
  <si>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</si>
  <si>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</si>
  <si>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</si>
  <si>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</si>
  <si>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</si>
  <si>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</si>
  <si>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</si>
  <si>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</si>
  <si>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</si>
  <si>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</si>
  <si>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</si>
  <si>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</si>
  <si>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</si>
  <si>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</si>
  <si>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</si>
  <si>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</si>
  <si>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</si>
  <si>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</si>
  <si>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</si>
  <si>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</si>
  <si>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</si>
  <si>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</si>
  <si>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</si>
  <si>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</si>
  <si>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</si>
  <si>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</si>
  <si>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</si>
  <si>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</si>
  <si>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</si>
  <si>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</si>
  <si>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</si>
  <si>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</si>
  <si>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</si>
  <si>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</si>
  <si>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</si>
  <si>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</si>
  <si>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</si>
  <si>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</si>
  <si>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</si>
  <si>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</si>
  <si>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</si>
  <si>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</si>
  <si>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</si>
  <si>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</si>
  <si>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</si>
  <si>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</si>
  <si>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</si>
  <si>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</si>
  <si>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</si>
  <si>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</si>
  <si>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</si>
  <si>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</si>
  <si>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</si>
  <si>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</si>
  <si>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</si>
  <si>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</si>
  <si>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</si>
  <si>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</si>
  <si>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</si>
  <si>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</si>
  <si>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</si>
  <si>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</si>
  <si>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</si>
  <si>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</si>
  <si>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</si>
  <si>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</si>
  <si>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</si>
  <si>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</si>
  <si>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</si>
  <si>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</si>
  <si>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</si>
  <si>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</si>
  <si>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</si>
  <si>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</si>
  <si>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</si>
  <si>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</si>
  <si>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</si>
  <si>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</si>
  <si>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</si>
  <si>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</si>
  <si>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</si>
  <si>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</si>
  <si>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</si>
  <si>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</si>
  <si>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</si>
  <si>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</si>
  <si>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</si>
  <si>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</si>
  <si>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</si>
  <si>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</si>
  <si>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</si>
  <si>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</si>
  <si>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</si>
  <si>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</si>
  <si>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</si>
  <si>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</si>
  <si>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</si>
  <si>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</si>
  <si>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</si>
  <si>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</si>
  <si>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</si>
  <si>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</si>
  <si>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</si>
  <si>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</si>
  <si>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</si>
  <si>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</si>
  <si>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</si>
  <si>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</si>
  <si>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</si>
  <si>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</si>
  <si>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</si>
  <si>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</si>
  <si>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</si>
  <si>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</si>
  <si>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</si>
  <si>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</si>
  <si>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</si>
  <si>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</si>
  <si>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</si>
  <si>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</si>
  <si>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</si>
  <si>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</si>
  <si>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</si>
  <si>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</si>
  <si>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</si>
  <si>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</si>
  <si>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</si>
  <si>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</si>
  <si>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</si>
  <si>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</si>
  <si>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</si>
  <si>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</si>
  <si>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</si>
  <si>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</si>
  <si>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</si>
  <si>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</si>
  <si>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</si>
  <si>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</si>
  <si>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</si>
  <si>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</si>
  <si>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</si>
  <si>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</si>
  <si>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</si>
  <si>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</si>
  <si>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</si>
  <si>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</si>
  <si>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</si>
  <si>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</si>
  <si>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</si>
  <si>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</si>
  <si>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</si>
  <si>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</si>
  <si>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</si>
  <si>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</si>
  <si>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</si>
  <si>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</si>
  <si>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</si>
  <si>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</si>
  <si>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</si>
  <si>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</si>
  <si>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</si>
  <si>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</si>
  <si>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</si>
  <si>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</si>
  <si>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</si>
  <si>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</si>
  <si>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</si>
  <si>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</si>
  <si>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</si>
  <si>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</si>
  <si>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</si>
  <si>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</si>
  <si>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</si>
  <si>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</si>
  <si>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</si>
  <si>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</si>
  <si>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</si>
  <si>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</si>
  <si>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</si>
  <si>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</si>
  <si>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</si>
  <si>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</si>
  <si>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</si>
  <si>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</si>
  <si>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</si>
  <si>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</si>
  <si>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</si>
  <si>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</si>
  <si>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</si>
  <si>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</si>
  <si>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</si>
  <si>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</si>
  <si>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</si>
  <si>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</si>
  <si>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</si>
  <si>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</si>
  <si>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</si>
  <si>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</si>
  <si>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</si>
  <si>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</si>
  <si>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</si>
  <si>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</si>
  <si>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</si>
  <si>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</si>
  <si>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</si>
  <si>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</si>
  <si>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</si>
  <si>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</si>
  <si>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</si>
  <si>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</si>
  <si>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</si>
  <si>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</si>
  <si>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</si>
  <si>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</si>
  <si>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</si>
  <si>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</si>
  <si>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</si>
  <si>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</si>
  <si>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</si>
  <si>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</si>
  <si>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</si>
  <si>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</si>
  <si>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</si>
  <si>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</si>
  <si>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</si>
  <si>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</si>
  <si>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</si>
  <si>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</si>
  <si>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</si>
  <si>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</si>
  <si>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</si>
  <si>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</si>
  <si>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</si>
  <si>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</si>
  <si>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</si>
  <si>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</si>
  <si>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</si>
  <si>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</si>
  <si>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</si>
  <si>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</si>
  <si>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</si>
  <si>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</si>
  <si>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</si>
  <si>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</si>
  <si>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</si>
  <si>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</si>
  <si>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</si>
  <si>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</si>
  <si>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</si>
  <si>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</si>
  <si>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</si>
  <si>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</si>
  <si>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</si>
  <si>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</si>
  <si>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</si>
  <si>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</si>
  <si>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</si>
  <si>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</si>
  <si>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</si>
  <si>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</si>
  <si>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</si>
  <si>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</si>
  <si>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</si>
  <si>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</si>
  <si>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</si>
  <si>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</si>
  <si>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</si>
  <si>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</si>
  <si>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</si>
  <si>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</si>
  <si>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</si>
  <si>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</si>
  <si>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</si>
  <si>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</si>
  <si>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</si>
  <si>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</si>
  <si>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</si>
  <si>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</si>
  <si>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</si>
  <si>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</si>
  <si>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</si>
  <si>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</si>
  <si>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</si>
  <si>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</si>
  <si>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</si>
  <si>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</si>
  <si>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</si>
  <si>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</si>
  <si>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</si>
  <si>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</si>
  <si>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</si>
  <si>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</si>
  <si>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</si>
  <si>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</si>
  <si>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</si>
  <si>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</si>
  <si>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</si>
  <si>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</si>
  <si>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</si>
  <si>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</si>
  <si>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</si>
  <si>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</si>
  <si>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</si>
  <si>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</si>
  <si>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</si>
  <si>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</si>
  <si>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</si>
  <si>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</si>
  <si>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</si>
  <si>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</si>
  <si>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</si>
  <si>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</si>
  <si>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</si>
  <si>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</si>
  <si>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</si>
  <si>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</si>
  <si>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</si>
  <si>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</si>
  <si>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</si>
  <si>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</si>
  <si>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</si>
  <si>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</si>
  <si>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</si>
  <si>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</si>
  <si>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</si>
  <si>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</si>
  <si>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</si>
  <si>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</si>
  <si>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</si>
  <si>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</si>
  <si>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</si>
  <si>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</si>
  <si>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</si>
  <si>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</si>
  <si>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</si>
  <si>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</si>
  <si>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</si>
  <si>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</si>
  <si>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</si>
  <si>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</si>
  <si>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</si>
  <si>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</si>
  <si>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</si>
  <si>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</si>
  <si>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</si>
  <si>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</si>
  <si>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</si>
  <si>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</si>
  <si>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</si>
  <si>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</si>
  <si>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</si>
  <si>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</si>
  <si>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</si>
  <si>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</si>
  <si>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</si>
  <si>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</si>
  <si>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</si>
  <si>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</si>
  <si>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</si>
  <si>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</si>
  <si>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</si>
  <si>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</si>
  <si>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</si>
  <si>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</si>
  <si>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</si>
  <si>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</si>
  <si>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</si>
  <si>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</si>
  <si>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</si>
  <si>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</si>
  <si>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</si>
  <si>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</si>
  <si>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</si>
  <si>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</si>
  <si>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</si>
  <si>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</si>
  <si>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</si>
  <si>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</si>
  <si>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</si>
  <si>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</si>
  <si>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</si>
  <si>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</si>
  <si>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</si>
  <si>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</si>
  <si>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</si>
  <si>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</si>
  <si>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</si>
  <si>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</si>
  <si>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</si>
  <si>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</si>
  <si>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</si>
  <si>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</si>
  <si>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</si>
  <si>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</si>
  <si>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</si>
  <si>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</si>
  <si>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</si>
  <si>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</si>
  <si>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</si>
  <si>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</si>
  <si>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</si>
  <si>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</si>
  <si>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</si>
  <si>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</si>
  <si>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</si>
  <si>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</si>
  <si>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</si>
  <si>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</si>
  <si>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</si>
  <si>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</si>
  <si>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</si>
  <si>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</si>
  <si>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</si>
  <si>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</si>
  <si>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</si>
  <si>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</si>
  <si>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</si>
  <si>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</si>
  <si>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</si>
  <si>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</si>
  <si>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</si>
  <si>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</si>
  <si>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</si>
  <si>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</si>
  <si>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</si>
  <si>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</si>
  <si>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</si>
  <si>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</si>
  <si>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</si>
  <si>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</si>
  <si>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</si>
  <si>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</si>
  <si>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</si>
  <si>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</si>
  <si>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</si>
  <si>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</si>
  <si>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</si>
  <si>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</si>
  <si>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</si>
  <si>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</si>
  <si>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</si>
  <si>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</si>
  <si>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</si>
  <si>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</si>
  <si>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</si>
  <si>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</si>
  <si>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</si>
  <si>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</si>
  <si>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</si>
  <si>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</si>
  <si>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</si>
  <si>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</si>
  <si>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</si>
  <si>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</si>
  <si>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</si>
  <si>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</si>
  <si>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</si>
  <si>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</si>
  <si>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</si>
  <si>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</si>
  <si>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</si>
  <si>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</si>
  <si>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</si>
  <si>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</si>
  <si>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</si>
  <si>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</si>
  <si>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</si>
  <si>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</si>
  <si>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</si>
  <si>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</si>
  <si>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</si>
  <si>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</si>
  <si>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</si>
  <si>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</si>
  <si>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</si>
  <si>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</si>
  <si>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</si>
  <si>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</si>
  <si>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</si>
  <si>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</si>
  <si>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</si>
  <si>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</si>
  <si>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</si>
  <si>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</si>
  <si>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</si>
  <si>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</si>
  <si>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</si>
  <si>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</si>
  <si>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</si>
  <si>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</si>
  <si>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</si>
  <si>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</si>
  <si>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</si>
  <si>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</si>
  <si>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</si>
  <si>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</si>
  <si>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</si>
  <si>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</si>
  <si>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</si>
  <si>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</si>
  <si>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</si>
  <si>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</si>
  <si>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</si>
  <si>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</si>
  <si>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</si>
  <si>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</si>
  <si>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</si>
  <si>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</si>
  <si>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</si>
  <si>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</si>
  <si>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</si>
  <si>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</si>
  <si>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</si>
  <si>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</si>
  <si>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</si>
  <si>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</si>
  <si>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</si>
  <si>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</si>
  <si>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</si>
  <si>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</si>
  <si>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</si>
  <si>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</si>
  <si>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</si>
  <si>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</si>
  <si>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</si>
  <si>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</si>
  <si>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</si>
  <si>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</si>
  <si>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</si>
  <si>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</si>
  <si>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</si>
  <si>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</si>
  <si>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</si>
  <si>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</si>
  <si>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</si>
  <si>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</si>
  <si>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</si>
  <si>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</si>
  <si>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</si>
  <si>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</si>
  <si>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</si>
  <si>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</si>
  <si>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</si>
  <si>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</si>
  <si>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</si>
  <si>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</si>
  <si>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</si>
  <si>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</si>
  <si>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</si>
  <si>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</si>
  <si>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</si>
  <si>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</si>
  <si>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</si>
  <si>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</si>
  <si>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</si>
  <si>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</si>
  <si>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</si>
  <si>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</si>
  <si>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</si>
  <si>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</si>
  <si>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</si>
  <si>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</si>
  <si>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</si>
  <si>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</si>
  <si>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</si>
  <si>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</si>
  <si>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</si>
  <si>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</si>
  <si>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</si>
  <si>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</si>
  <si>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</si>
  <si>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</si>
  <si>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</si>
  <si>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</si>
  <si>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</si>
  <si>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</si>
  <si>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</si>
  <si>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</si>
  <si>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</si>
  <si>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</si>
  <si>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</si>
  <si>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</si>
  <si>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</si>
  <si>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</si>
  <si>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</si>
  <si>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</si>
  <si>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</si>
  <si>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</si>
  <si>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</si>
  <si>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</si>
  <si>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</si>
  <si>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</si>
  <si>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</si>
  <si>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</si>
  <si>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</si>
  <si>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</si>
  <si>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</si>
  <si>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</si>
  <si>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</si>
  <si>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</si>
  <si>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</si>
  <si>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</si>
  <si>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</si>
  <si>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</si>
  <si>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</si>
  <si>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</si>
  <si>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</si>
  <si>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</si>
  <si>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</si>
  <si>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</si>
  <si>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</si>
  <si>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</si>
  <si>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</si>
  <si>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</si>
  <si>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</si>
  <si>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</si>
  <si>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</si>
  <si>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</si>
  <si>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</si>
  <si>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</si>
  <si>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</si>
  <si>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</si>
  <si>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</si>
  <si>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</si>
  <si>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</si>
  <si>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</si>
  <si>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</si>
  <si>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</si>
  <si>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</si>
  <si>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</si>
  <si>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</si>
  <si>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</si>
  <si>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</si>
  <si>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</si>
  <si>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</si>
  <si>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</si>
  <si>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</si>
  <si>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</si>
  <si>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</si>
  <si>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</si>
  <si>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</si>
  <si>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</si>
  <si>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</si>
  <si>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</si>
  <si>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</si>
  <si>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</si>
  <si>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</si>
  <si>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</si>
  <si>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</si>
  <si>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</si>
  <si>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</si>
  <si>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</si>
  <si>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</si>
  <si>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</si>
  <si>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</si>
  <si>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</si>
  <si>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</si>
  <si>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</si>
  <si>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</si>
  <si>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</si>
  <si>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</si>
  <si>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</si>
  <si>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</si>
  <si>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</si>
  <si>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</si>
  <si>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</si>
  <si>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</si>
  <si>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</si>
  <si>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</si>
  <si>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</si>
  <si>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</si>
  <si>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</si>
  <si>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</si>
  <si>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</si>
  <si>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</si>
  <si>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</si>
  <si>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</si>
  <si>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</si>
  <si>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</si>
  <si>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</si>
  <si>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</si>
  <si>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</si>
  <si>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</si>
  <si>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</si>
  <si>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</si>
  <si>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</si>
  <si>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</si>
  <si>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</si>
  <si>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</si>
  <si>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</si>
  <si>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</si>
  <si>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</si>
  <si>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</si>
  <si>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</si>
  <si>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</si>
  <si>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</si>
  <si>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</si>
  <si>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</si>
  <si>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</si>
  <si>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</si>
  <si>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</si>
  <si>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</si>
  <si>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</si>
  <si>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</si>
  <si>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</si>
  <si>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</si>
  <si>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</si>
  <si>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</si>
  <si>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</si>
  <si>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</si>
  <si>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</si>
  <si>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</si>
  <si>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</si>
  <si>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</si>
  <si>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</si>
  <si>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</si>
  <si>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</si>
  <si>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</si>
  <si>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</si>
  <si>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</si>
  <si>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</si>
  <si>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</si>
  <si>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</si>
  <si>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</si>
  <si>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</si>
  <si>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</si>
  <si>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</si>
  <si>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</si>
  <si>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</si>
  <si>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</si>
  <si>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</si>
  <si>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</si>
  <si>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</si>
  <si>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</si>
  <si>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</si>
  <si>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</si>
  <si>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</si>
  <si>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</si>
  <si>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</si>
  <si>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</si>
  <si>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</si>
  <si>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</si>
  <si>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</si>
  <si>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</si>
  <si>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</si>
  <si>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</si>
  <si>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</si>
  <si>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</si>
  <si>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</si>
  <si>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</si>
  <si>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</si>
  <si>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</si>
  <si>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</si>
  <si>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</si>
  <si>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</si>
  <si>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</si>
  <si>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</si>
  <si>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</si>
  <si>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</si>
  <si>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</si>
  <si>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</si>
  <si>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</si>
  <si>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</si>
  <si>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</si>
  <si>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</si>
  <si>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</si>
  <si>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</si>
  <si>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</si>
  <si>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</si>
  <si>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</si>
  <si>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</si>
  <si>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</si>
  <si>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</si>
  <si>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</si>
  <si>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</si>
  <si>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</si>
  <si>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</si>
  <si>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</si>
  <si>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</si>
  <si>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</si>
  <si>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</si>
  <si>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</si>
  <si>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</si>
  <si>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</si>
  <si>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</si>
  <si>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</si>
  <si>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</si>
  <si>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</si>
  <si>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</si>
  <si>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</si>
  <si>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</si>
  <si>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</si>
  <si>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</si>
  <si>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</si>
  <si>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</si>
  <si>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</si>
  <si>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</si>
  <si>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</si>
  <si>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</si>
  <si>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</si>
  <si>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</si>
  <si>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</si>
  <si>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</si>
  <si>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</si>
  <si>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</si>
  <si>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</si>
  <si>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</si>
  <si>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</si>
  <si>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</si>
  <si>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</si>
  <si>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</si>
  <si>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</si>
  <si>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</si>
  <si>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</si>
  <si>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</si>
  <si>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</si>
  <si>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</si>
  <si>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</si>
  <si>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</si>
  <si>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</si>
  <si>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</si>
  <si>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</si>
  <si>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</si>
  <si>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</si>
  <si>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</si>
  <si>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</si>
  <si>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</si>
  <si>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</si>
  <si>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</si>
  <si>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</si>
  <si>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</si>
  <si>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</si>
  <si>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</si>
  <si>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</si>
  <si>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</si>
  <si>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</si>
  <si>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</si>
  <si>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</si>
  <si>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</si>
  <si>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</si>
  <si>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</si>
  <si>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</si>
  <si>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</si>
  <si>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</si>
  <si>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</si>
  <si>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</si>
  <si>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</si>
  <si>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</si>
  <si>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</si>
  <si>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</si>
  <si>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</si>
  <si>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</si>
  <si>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</si>
  <si>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</si>
  <si>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</si>
  <si>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</si>
  <si>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</si>
  <si>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</si>
  <si>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</si>
  <si>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</si>
  <si>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</si>
  <si>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</si>
  <si>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</si>
  <si>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</si>
  <si>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</si>
  <si>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</si>
  <si>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</si>
  <si>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</si>
  <si>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</si>
  <si>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</si>
  <si>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</si>
  <si>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</si>
  <si>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</si>
  <si>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</si>
  <si>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</si>
  <si>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</si>
  <si>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</si>
  <si>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</si>
  <si>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</si>
  <si>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</si>
  <si>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</si>
  <si>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</si>
  <si>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</si>
  <si>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</si>
  <si>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</si>
  <si>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</si>
  <si>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</si>
  <si>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</si>
  <si>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</si>
  <si>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</si>
  <si>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</si>
  <si>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</si>
  <si>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</si>
  <si>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</si>
  <si>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</si>
  <si>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</si>
  <si>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</si>
  <si>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</si>
  <si>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</si>
  <si>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</si>
  <si>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</si>
  <si>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</si>
  <si>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</si>
  <si>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</si>
  <si>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</si>
  <si>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</si>
  <si>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</si>
  <si>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</si>
  <si>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</si>
  <si>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</si>
  <si>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</si>
  <si>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</si>
  <si>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</si>
  <si>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</si>
  <si>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</si>
  <si>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</si>
  <si>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</si>
  <si>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</si>
  <si>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</si>
  <si>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</si>
  <si>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</si>
  <si>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</si>
  <si>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</si>
  <si>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</si>
  <si>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</si>
  <si>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</si>
  <si>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</si>
  <si>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</si>
  <si>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</si>
  <si>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</si>
  <si>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</si>
  <si>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</si>
  <si>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</si>
  <si>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</si>
  <si>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</si>
  <si>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</si>
  <si>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</si>
  <si>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</si>
  <si>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</si>
  <si>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</si>
  <si>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</si>
  <si>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</si>
  <si>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</si>
  <si>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</si>
  <si>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</si>
  <si>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</si>
  <si>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</si>
  <si>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</si>
  <si>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</si>
  <si>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</si>
  <si>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</si>
  <si>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</si>
  <si>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</si>
  <si>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</si>
  <si>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</si>
  <si>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</si>
  <si>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</si>
  <si>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</si>
  <si>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</si>
  <si>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</si>
  <si>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</si>
  <si>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</si>
  <si>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</si>
  <si>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</si>
  <si>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</si>
  <si>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</si>
  <si>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</si>
  <si>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</si>
  <si>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</si>
  <si>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</si>
  <si>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</si>
  <si>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</si>
  <si>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</si>
  <si>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</si>
  <si>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</si>
  <si>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</si>
  <si>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</si>
  <si>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</si>
  <si>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</si>
  <si>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</si>
  <si>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</si>
  <si>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</si>
  <si>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</si>
  <si>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</si>
  <si>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</si>
  <si>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</si>
  <si>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</si>
  <si>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</si>
  <si>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</si>
  <si>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</si>
  <si>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</si>
  <si>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</si>
  <si>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</si>
  <si>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</si>
  <si>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</si>
  <si>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</si>
  <si>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</si>
  <si>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</si>
  <si>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</si>
  <si>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</si>
  <si>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</si>
  <si>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</si>
  <si>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</si>
  <si>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</si>
  <si>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</si>
  <si>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</si>
  <si>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</si>
  <si>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</si>
  <si>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</si>
  <si>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</si>
  <si>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</si>
  <si>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</si>
  <si>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</si>
  <si>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</si>
  <si>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</si>
  <si>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</si>
  <si>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</si>
  <si>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</si>
  <si>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</si>
  <si>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</si>
  <si>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</si>
  <si>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</si>
  <si>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</si>
  <si>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</si>
  <si>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</si>
  <si>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</si>
  <si>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</si>
  <si>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</si>
  <si>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</si>
  <si>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</si>
  <si>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</si>
  <si>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</si>
  <si>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</si>
  <si>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</si>
  <si>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</si>
  <si>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</si>
  <si>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</si>
  <si>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</si>
  <si>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</si>
  <si>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</si>
  <si>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</si>
  <si>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</si>
  <si>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</si>
  <si>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</si>
  <si>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</si>
  <si>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</si>
  <si>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</si>
  <si>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</si>
  <si>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</si>
  <si>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</si>
  <si>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</si>
  <si>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</si>
  <si>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</si>
  <si>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</si>
  <si>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</si>
  <si>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</si>
  <si>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</si>
  <si>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</si>
  <si>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</si>
  <si>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</si>
  <si>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</si>
  <si>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</si>
  <si>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</si>
  <si>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</si>
  <si>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</si>
  <si>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</si>
  <si>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</si>
  <si>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</si>
  <si>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</si>
  <si>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</si>
  <si>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</si>
  <si>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</si>
  <si>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</si>
  <si>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</si>
  <si>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</si>
  <si>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</si>
  <si>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</si>
  <si>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</si>
  <si>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</si>
  <si>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</si>
  <si>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</si>
  <si>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</si>
  <si>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</si>
  <si>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</si>
  <si>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</si>
  <si>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</si>
  <si>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</si>
  <si>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</si>
  <si>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</si>
  <si>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</si>
  <si>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</si>
  <si>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</si>
  <si>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</si>
  <si>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</si>
  <si>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</si>
  <si>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</si>
  <si>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</si>
  <si>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</si>
  <si>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</si>
  <si>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</si>
  <si>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</si>
  <si>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</si>
  <si>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</si>
  <si>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</si>
  <si>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</si>
  <si>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</si>
  <si>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</si>
  <si>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</si>
  <si>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</si>
  <si>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</si>
  <si>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</si>
  <si>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</si>
  <si>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</si>
  <si>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</si>
  <si>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</si>
  <si>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</si>
  <si>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</si>
  <si>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</si>
  <si>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</si>
  <si>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</si>
  <si>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</si>
  <si>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</si>
  <si>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</si>
  <si>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</si>
  <si>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</si>
  <si>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</si>
  <si>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</si>
  <si>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</si>
  <si>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</si>
  <si>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</si>
  <si>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</si>
  <si>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</si>
  <si>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</si>
  <si>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</si>
  <si>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</si>
  <si>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</si>
  <si>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</si>
  <si>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</si>
  <si>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</si>
  <si>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</si>
  <si>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</si>
  <si>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</si>
  <si>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</si>
  <si>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</si>
  <si>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</si>
  <si>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</si>
  <si>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</si>
  <si>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</si>
  <si>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</si>
  <si>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</si>
  <si>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</si>
  <si>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</si>
  <si>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</si>
  <si>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</si>
  <si>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</si>
  <si>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</si>
  <si>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</si>
  <si>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</si>
  <si>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</si>
  <si>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</si>
  <si>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</si>
  <si>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</si>
  <si>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</si>
  <si>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</si>
  <si>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</si>
  <si>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</si>
  <si>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</si>
  <si>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</si>
  <si>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</si>
  <si>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</si>
  <si>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</si>
  <si>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</si>
  <si>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</si>
  <si>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</si>
  <si>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</si>
  <si>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</si>
  <si>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</si>
  <si>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</si>
  <si>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</si>
  <si>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</si>
  <si>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</si>
  <si>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</si>
  <si>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</si>
  <si>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</si>
  <si>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</si>
  <si>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</si>
  <si>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</si>
  <si>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</si>
  <si>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</si>
  <si>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</si>
  <si>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</si>
  <si>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</si>
  <si>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</si>
  <si>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</si>
  <si>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</si>
  <si>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</si>
  <si>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</si>
  <si>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</si>
  <si>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</si>
  <si>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</si>
  <si>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</si>
  <si>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</si>
  <si>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</si>
  <si>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</si>
  <si>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</si>
  <si>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</si>
  <si>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</si>
  <si>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</si>
  <si>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</si>
  <si>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</si>
  <si>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</si>
  <si>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</si>
  <si>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</si>
  <si>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</si>
  <si>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</si>
  <si>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</si>
  <si>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</si>
  <si>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</si>
  <si>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</si>
  <si>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</si>
  <si>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</si>
  <si>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</si>
  <si>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</si>
  <si>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</si>
  <si>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</si>
  <si>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</si>
  <si>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</si>
  <si>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</si>
  <si>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</si>
  <si>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</si>
  <si>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</si>
  <si>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</si>
  <si>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</si>
  <si>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</si>
  <si>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</si>
  <si>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</si>
  <si>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</si>
  <si>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</si>
  <si>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</si>
  <si>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</si>
  <si>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</si>
  <si>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</si>
  <si>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</si>
  <si>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</si>
  <si>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</si>
  <si>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</si>
  <si>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</si>
  <si>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</si>
  <si>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</si>
  <si>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</si>
  <si>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</si>
  <si>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</si>
  <si>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</si>
  <si>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</si>
  <si>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</si>
  <si>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</si>
  <si>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</si>
  <si>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</si>
  <si>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</si>
  <si>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</si>
  <si>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</si>
  <si>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</si>
  <si>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</si>
  <si>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</si>
  <si>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</si>
  <si>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</si>
  <si>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</si>
  <si>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</si>
  <si>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</si>
  <si>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</si>
  <si>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</si>
  <si>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</si>
  <si>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</si>
  <si>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</si>
  <si>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</si>
  <si>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</si>
  <si>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</si>
  <si>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</si>
  <si>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</si>
  <si>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</si>
  <si>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</si>
  <si>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</si>
  <si>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</si>
  <si>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</si>
  <si>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</si>
  <si>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</si>
  <si>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</si>
  <si>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</si>
  <si>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</si>
  <si>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</si>
  <si>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</si>
  <si>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</si>
  <si>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</si>
  <si>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</si>
  <si>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</si>
  <si>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</si>
  <si>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</si>
  <si>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</si>
  <si>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</si>
  <si>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</si>
  <si>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</si>
  <si>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</si>
  <si>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</si>
  <si>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</si>
  <si>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</si>
  <si>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</si>
  <si>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</si>
  <si>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</si>
  <si>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</si>
  <si>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</si>
  <si>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</si>
  <si>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</si>
  <si>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</si>
  <si>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</si>
  <si>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</si>
  <si>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</si>
  <si>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</si>
  <si>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</si>
  <si>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</si>
  <si>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</si>
  <si>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</si>
  <si>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</si>
  <si>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</si>
  <si>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</si>
  <si>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</si>
  <si>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</si>
  <si>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</si>
  <si>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</si>
  <si>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</si>
  <si>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</si>
  <si>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</si>
  <si>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</si>
  <si>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</si>
  <si>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</si>
  <si>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</si>
  <si>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</si>
  <si>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</si>
  <si>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</si>
  <si>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</si>
  <si>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</si>
  <si>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</si>
  <si>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</si>
  <si>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</si>
  <si>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</si>
  <si>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</si>
  <si>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</si>
  <si>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</si>
  <si>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</si>
  <si>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</si>
  <si>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</si>
  <si>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</si>
  <si>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</si>
  <si>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</si>
  <si>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</si>
  <si>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</si>
  <si>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</si>
  <si>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</si>
  <si>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</si>
  <si>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</si>
  <si>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</si>
  <si>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</si>
  <si>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</si>
  <si>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</si>
  <si>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</si>
  <si>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</si>
  <si>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</si>
  <si>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</si>
  <si>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</si>
  <si>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</si>
  <si>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</si>
  <si>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</si>
  <si>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</si>
  <si>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</si>
  <si>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</si>
  <si>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</si>
  <si>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</si>
  <si>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</si>
  <si>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</si>
  <si>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</si>
  <si>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</si>
  <si>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</si>
  <si>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</si>
  <si>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</si>
  <si>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</si>
  <si>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</si>
  <si>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</si>
  <si>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</si>
  <si>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</si>
  <si>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</si>
  <si>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</si>
  <si>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</si>
  <si>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</si>
  <si>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</si>
  <si>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</si>
  <si>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</si>
  <si>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</si>
  <si>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</si>
  <si>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</si>
  <si>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</si>
  <si>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</si>
  <si>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</si>
  <si>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</si>
  <si>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</si>
  <si>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</si>
  <si>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</si>
  <si>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</si>
  <si>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</si>
  <si>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</si>
  <si>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</si>
  <si>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</si>
  <si>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</si>
  <si>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</si>
  <si>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</si>
  <si>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</si>
  <si>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</si>
  <si>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</si>
  <si>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</si>
  <si>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</si>
  <si>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</si>
  <si>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</si>
  <si>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</si>
  <si>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</si>
  <si>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</si>
  <si>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</si>
  <si>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</si>
  <si>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</si>
  <si>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</si>
  <si>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</si>
  <si>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</si>
  <si>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</si>
  <si>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</si>
  <si>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</si>
  <si>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</si>
  <si>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</si>
  <si>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</si>
  <si>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</si>
  <si>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</si>
  <si>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</si>
  <si>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</si>
  <si>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</si>
  <si>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</si>
  <si>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</si>
  <si>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</si>
  <si>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</si>
  <si>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</si>
  <si>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</si>
  <si>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</si>
  <si>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</si>
  <si>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</si>
  <si>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</si>
  <si>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</si>
  <si>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</si>
  <si>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</si>
  <si>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</si>
  <si>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</si>
  <si>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</si>
  <si>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</si>
  <si>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</si>
  <si>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</si>
  <si>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</si>
  <si>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</si>
  <si>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</si>
  <si>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</si>
  <si>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</si>
  <si>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</si>
  <si>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</si>
  <si>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</si>
  <si>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</si>
  <si>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</si>
  <si>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</si>
  <si>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</si>
  <si>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</si>
  <si>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</si>
  <si>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</si>
  <si>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</si>
  <si>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</si>
  <si>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</si>
  <si>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</si>
  <si>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</si>
  <si>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</si>
  <si>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</si>
  <si>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</si>
  <si>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</si>
  <si>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</si>
  <si>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</si>
  <si>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</si>
  <si>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</si>
  <si>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</si>
  <si>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</si>
  <si>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</si>
  <si>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</si>
  <si>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</si>
  <si>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</si>
  <si>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</si>
  <si>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</si>
  <si>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</si>
  <si>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</si>
  <si>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</si>
  <si>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</si>
  <si>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</si>
  <si>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</si>
  <si>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</si>
  <si>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</si>
  <si>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</si>
  <si>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</si>
  <si>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</si>
  <si>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</si>
  <si>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</si>
  <si>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</si>
  <si>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</si>
  <si>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</si>
  <si>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</si>
  <si>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</si>
  <si>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</si>
  <si>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</si>
  <si>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</si>
  <si>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</si>
  <si>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</si>
  <si>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</si>
  <si>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</si>
  <si>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</si>
  <si>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</si>
  <si>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</si>
  <si>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</si>
  <si>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</si>
  <si>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</si>
  <si>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</si>
  <si>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</si>
  <si>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</si>
  <si>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</si>
  <si>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</si>
  <si>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</si>
  <si>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</si>
  <si>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</si>
  <si>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</si>
  <si>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</si>
  <si>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</si>
  <si>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</si>
  <si>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</si>
  <si>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</si>
  <si>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</si>
  <si>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</si>
  <si>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</si>
  <si>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</si>
  <si>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</si>
  <si>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</si>
  <si>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</si>
  <si>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</si>
  <si>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</si>
  <si>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</si>
  <si>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</si>
  <si>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</si>
  <si>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</si>
  <si>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</si>
  <si>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</si>
  <si>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</si>
  <si>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</si>
  <si>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</si>
  <si>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</si>
  <si>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</si>
  <si>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</si>
  <si>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</si>
  <si>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</si>
  <si>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</si>
  <si>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</si>
  <si>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</si>
  <si>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</si>
  <si>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</si>
  <si>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</si>
  <si>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</si>
  <si>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</si>
  <si>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</si>
  <si>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</si>
  <si>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</si>
  <si>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</si>
  <si>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</si>
  <si>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</si>
  <si>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</si>
  <si>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</si>
  <si>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</si>
  <si>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</si>
  <si>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</si>
  <si>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</si>
  <si>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</si>
  <si>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</si>
  <si>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</si>
  <si>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</si>
  <si>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</si>
  <si>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</si>
  <si>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</si>
  <si>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</si>
  <si>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</si>
  <si>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</si>
  <si>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</si>
  <si>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</si>
  <si>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</si>
  <si>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</si>
  <si>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</si>
  <si>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</si>
  <si>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</si>
  <si>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</si>
  <si>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</si>
  <si>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</si>
  <si>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</si>
  <si>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</si>
  <si>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</si>
  <si>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</si>
  <si>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</si>
  <si>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</si>
  <si>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</si>
  <si>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</si>
  <si>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</si>
  <si>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</si>
  <si>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</si>
  <si>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</si>
  <si>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</si>
  <si>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</si>
  <si>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</si>
  <si>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</si>
  <si>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</si>
  <si>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</si>
  <si>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</si>
  <si>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</si>
  <si>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</si>
  <si>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</si>
  <si>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</si>
  <si>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</si>
  <si>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</si>
  <si>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</si>
  <si>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</si>
  <si>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</si>
  <si>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</si>
  <si>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</si>
  <si>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</si>
  <si>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</si>
  <si>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</si>
  <si>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</si>
  <si>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</si>
  <si>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</si>
  <si>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</si>
  <si>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</si>
  <si>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</si>
  <si>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</si>
  <si>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</si>
  <si>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</si>
  <si>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</si>
  <si>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</si>
  <si>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</si>
  <si>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</si>
  <si>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</si>
  <si>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</si>
  <si>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</si>
  <si>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</si>
  <si>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</si>
  <si>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</si>
  <si>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</si>
  <si>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</si>
  <si>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</si>
  <si>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</si>
  <si>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</si>
  <si>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</si>
  <si>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</si>
  <si>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</si>
  <si>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</si>
  <si>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</si>
  <si>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</si>
  <si>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</si>
  <si>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</si>
  <si>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</si>
  <si>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</si>
  <si>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</si>
  <si>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</si>
  <si>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</si>
  <si>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</si>
  <si>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</si>
  <si>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</si>
  <si>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</si>
  <si>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</si>
  <si>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</si>
  <si>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</si>
  <si>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</si>
  <si>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</si>
  <si>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</si>
  <si>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</si>
  <si>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</si>
  <si>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</si>
  <si>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</si>
  <si>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</si>
  <si>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</si>
  <si>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</si>
  <si>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</si>
  <si>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</si>
  <si>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</si>
  <si>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</si>
  <si>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</si>
  <si>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</si>
  <si>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</si>
  <si>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</si>
  <si>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</si>
  <si>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</si>
  <si>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</si>
  <si>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</si>
  <si>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</si>
  <si>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</si>
  <si>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</si>
  <si>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</si>
  <si>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</si>
  <si>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</si>
  <si>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</si>
  <si>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</si>
  <si>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</si>
  <si>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</si>
  <si>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</si>
  <si>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</si>
  <si>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</si>
  <si>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</si>
  <si>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</si>
  <si>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</si>
  <si>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</si>
  <si>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</si>
  <si>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</si>
  <si>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</si>
  <si>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</si>
  <si>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</si>
  <si>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</si>
  <si>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</si>
  <si>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</si>
  <si>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</si>
  <si>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</si>
  <si>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</si>
  <si>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</si>
  <si>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</si>
  <si>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</si>
  <si>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</si>
  <si>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</si>
  <si>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</si>
  <si>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</si>
  <si>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</si>
  <si>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</si>
  <si>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</si>
  <si>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</si>
  <si>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</si>
  <si>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</si>
  <si>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</si>
  <si>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</si>
  <si>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</si>
  <si>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</si>
  <si>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</si>
  <si>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</si>
  <si>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</si>
  <si>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</si>
  <si>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</si>
  <si>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</si>
  <si>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</si>
  <si>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</si>
  <si>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</si>
  <si>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</si>
  <si>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</si>
  <si>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</si>
  <si>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</si>
  <si>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</si>
  <si>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</si>
  <si>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</si>
  <si>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</si>
  <si>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</si>
  <si>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</si>
  <si>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</si>
  <si>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</si>
  <si>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</si>
  <si>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</si>
  <si>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</si>
  <si>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</si>
  <si>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</si>
  <si>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</si>
  <si>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</si>
  <si>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</si>
  <si>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</si>
  <si>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</si>
  <si>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</si>
  <si>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</si>
  <si>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</si>
  <si>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</si>
  <si>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</si>
  <si>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</si>
  <si>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</si>
  <si>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</si>
  <si>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</si>
  <si>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</si>
  <si>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</si>
  <si>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</si>
  <si>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</si>
  <si>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</si>
  <si>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</si>
  <si>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</si>
  <si>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</si>
  <si>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</si>
  <si>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</si>
  <si>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</si>
  <si>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</si>
  <si>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</si>
  <si>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</si>
  <si>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</si>
  <si>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</si>
  <si>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</si>
  <si>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</si>
  <si>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</si>
  <si>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</si>
  <si>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</si>
  <si>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</si>
  <si>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</si>
  <si>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</si>
  <si>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</si>
  <si>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</si>
  <si>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</si>
  <si>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</si>
  <si>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</si>
  <si>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</si>
  <si>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</si>
  <si>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</si>
  <si>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</si>
  <si>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</si>
  <si>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</si>
  <si>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</si>
  <si>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</si>
  <si>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</si>
  <si>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</si>
  <si>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</si>
  <si>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</si>
  <si>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</si>
  <si>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</si>
  <si>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</si>
  <si>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</si>
  <si>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</si>
  <si>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</si>
  <si>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</si>
  <si>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</si>
  <si>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</si>
  <si>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</si>
  <si>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</si>
  <si>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</si>
  <si>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</si>
  <si>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</si>
  <si>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</si>
  <si>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</si>
  <si>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</si>
  <si>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</si>
  <si>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</si>
  <si>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</si>
  <si>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</si>
  <si>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</si>
  <si>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</si>
  <si>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</si>
  <si>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</si>
  <si>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</si>
  <si>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</si>
  <si>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</si>
  <si>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</si>
  <si>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</si>
  <si>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</si>
  <si>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</si>
  <si>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</si>
  <si>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</si>
  <si>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</si>
  <si>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</si>
  <si>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</si>
  <si>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</si>
  <si>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</si>
  <si>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</si>
  <si>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</si>
  <si>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</si>
  <si>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</si>
  <si>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</si>
  <si>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</si>
  <si>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</si>
  <si>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</si>
  <si>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</si>
  <si>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</si>
  <si>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</si>
  <si>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</si>
  <si>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</si>
  <si>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</si>
  <si>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</si>
  <si>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</si>
  <si>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</si>
  <si>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</si>
  <si>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</si>
  <si>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</si>
  <si>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</si>
  <si>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</si>
  <si>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</si>
  <si>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</si>
  <si>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</si>
  <si>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</si>
  <si>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</si>
  <si>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</si>
  <si>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</si>
  <si>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</si>
  <si>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</si>
  <si>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</si>
  <si>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</si>
  <si>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</si>
  <si>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</si>
  <si>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</si>
  <si>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</si>
  <si>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</si>
  <si>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</si>
  <si>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</si>
  <si>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</si>
  <si>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</si>
  <si>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</si>
  <si>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</si>
  <si>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</si>
  <si>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</si>
  <si>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</si>
  <si>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</si>
  <si>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</si>
  <si>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</si>
  <si>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</si>
  <si>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</si>
  <si>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</si>
  <si>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</si>
  <si>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</si>
  <si>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</si>
  <si>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</si>
  <si>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</si>
  <si>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</si>
  <si>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</si>
  <si>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</si>
  <si>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</si>
  <si>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</si>
  <si>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</si>
  <si>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</si>
  <si>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</si>
  <si>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</si>
  <si>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</si>
  <si>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</si>
  <si>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</si>
  <si>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</si>
  <si>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</si>
  <si>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</si>
  <si>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</si>
  <si>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</si>
  <si>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</si>
  <si>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</si>
  <si>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</si>
  <si>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</si>
  <si>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</si>
  <si>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</si>
  <si>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</si>
  <si>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</si>
  <si>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</si>
  <si>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</si>
  <si>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</si>
  <si>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</si>
  <si>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</si>
  <si>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</si>
  <si>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</si>
  <si>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</si>
  <si>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</si>
  <si>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</si>
  <si>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</si>
  <si>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</si>
  <si>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</si>
  <si>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</si>
  <si>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</si>
  <si>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</si>
  <si>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</si>
  <si>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</si>
  <si>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</si>
  <si>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</si>
  <si>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</si>
  <si>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</si>
  <si>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</si>
  <si>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</si>
  <si>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</si>
  <si>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</si>
  <si>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</si>
  <si>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</si>
  <si>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</si>
  <si>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</si>
  <si>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</si>
  <si>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</si>
  <si>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</si>
  <si>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</si>
  <si>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</si>
  <si>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</si>
  <si>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</si>
  <si>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</si>
  <si>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</si>
  <si>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</si>
  <si>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</si>
  <si>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</si>
  <si>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</si>
  <si>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</si>
  <si>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</si>
  <si>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</si>
  <si>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</si>
  <si>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</si>
  <si>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</si>
  <si>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</si>
  <si>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</si>
  <si>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</si>
  <si>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</si>
  <si>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</si>
  <si>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</si>
  <si>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</si>
  <si>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</si>
  <si>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</si>
  <si>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</si>
  <si>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</si>
  <si>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</si>
  <si>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</si>
  <si>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</si>
  <si>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</si>
  <si>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</si>
  <si>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</si>
  <si>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</si>
  <si>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</si>
  <si>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</si>
  <si>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</si>
  <si>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</si>
  <si>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</si>
  <si>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</si>
  <si>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</si>
  <si>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</si>
  <si>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</si>
  <si>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</si>
  <si>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</si>
  <si>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</si>
  <si>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</si>
  <si>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</si>
  <si>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</si>
  <si>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</si>
  <si>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</si>
  <si>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</si>
  <si>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</si>
  <si>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</si>
  <si>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</si>
  <si>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</si>
  <si>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</si>
  <si>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</si>
  <si>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</si>
  <si>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</si>
  <si>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</si>
  <si>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</si>
  <si>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</si>
  <si>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</si>
  <si>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</si>
  <si>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</si>
  <si>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</si>
  <si>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</si>
  <si>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</si>
  <si>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</si>
  <si>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</si>
  <si>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</si>
  <si>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</si>
  <si>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</si>
  <si>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</si>
  <si>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</si>
  <si>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</si>
  <si>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</si>
  <si>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</si>
  <si>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</si>
  <si>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</si>
  <si>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</si>
  <si>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</si>
  <si>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</si>
  <si>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</si>
  <si>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</si>
  <si>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</si>
  <si>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</si>
  <si>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</si>
  <si>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</si>
  <si>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</si>
  <si>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</si>
  <si>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</si>
  <si>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</si>
  <si>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</si>
  <si>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</si>
  <si>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</si>
  <si>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</si>
  <si>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</si>
  <si>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</si>
  <si>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</si>
  <si>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</si>
  <si>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</si>
  <si>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</si>
  <si>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</si>
  <si>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</si>
  <si>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</si>
  <si>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</si>
  <si>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</si>
  <si>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</si>
  <si>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</si>
  <si>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</si>
  <si>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</si>
  <si>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</si>
  <si>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</si>
  <si>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</si>
  <si>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</si>
  <si>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</si>
  <si>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</si>
  <si>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</si>
  <si>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</si>
  <si>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</si>
  <si>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</si>
  <si>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</si>
  <si>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</si>
  <si>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</si>
  <si>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</si>
  <si>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</si>
  <si>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</si>
  <si>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</si>
  <si>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</si>
  <si>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</si>
  <si>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</si>
  <si>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</si>
  <si>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</si>
  <si>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</si>
  <si>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</si>
  <si>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</si>
  <si>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</si>
  <si>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</si>
  <si>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</si>
  <si>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</si>
  <si>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</si>
  <si>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</si>
  <si>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</si>
  <si>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</si>
  <si>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</si>
  <si>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</si>
  <si>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</si>
  <si>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</si>
  <si>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</si>
  <si>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</si>
  <si>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</si>
  <si>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</si>
  <si>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</si>
  <si>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</si>
  <si>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</si>
  <si>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</si>
  <si>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</si>
  <si>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</si>
  <si>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</si>
  <si>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</si>
  <si>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</si>
  <si>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</si>
  <si>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</si>
  <si>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</si>
  <si>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</si>
  <si>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</si>
  <si>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</si>
  <si>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</si>
  <si>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</si>
  <si>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</si>
  <si>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</si>
  <si>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</si>
  <si>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</si>
  <si>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</si>
  <si>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</si>
  <si>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</si>
  <si>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</si>
  <si>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</si>
  <si>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</si>
  <si>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</si>
  <si>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</si>
  <si>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</si>
  <si>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</si>
  <si>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</si>
  <si>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</si>
  <si>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</si>
  <si>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</si>
  <si>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</si>
  <si>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</si>
  <si>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</si>
  <si>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</si>
  <si>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</si>
  <si>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</si>
  <si>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</si>
  <si>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</si>
  <si>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</si>
  <si>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</si>
  <si>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</si>
  <si>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</si>
  <si>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</si>
  <si>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</si>
  <si>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</si>
  <si>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</si>
  <si>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</si>
  <si>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</si>
  <si>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</si>
  <si>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</si>
  <si>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</si>
  <si>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</si>
  <si>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</si>
  <si>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</si>
  <si>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</si>
  <si>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</si>
  <si>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</si>
  <si>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</si>
  <si>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</si>
  <si>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</si>
  <si>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</si>
  <si>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</si>
  <si>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</si>
  <si>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</si>
  <si>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</si>
  <si>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</si>
  <si>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</si>
  <si>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</si>
  <si>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</si>
  <si>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</si>
  <si>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</si>
  <si>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</si>
  <si>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</si>
  <si>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</si>
  <si>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</si>
  <si>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</si>
  <si>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</si>
  <si>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</si>
  <si>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</si>
  <si>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</si>
  <si>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</si>
  <si>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</si>
  <si>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</si>
  <si>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</si>
  <si>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</si>
  <si>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</si>
  <si>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</si>
  <si>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</si>
  <si>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</si>
  <si>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</si>
  <si>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</si>
  <si>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</si>
  <si>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</si>
  <si>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</si>
  <si>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</si>
  <si>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</si>
  <si>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</si>
  <si>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</si>
  <si>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</si>
  <si>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</si>
  <si>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</si>
  <si>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</si>
  <si>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</si>
  <si>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</si>
  <si>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</si>
  <si>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</si>
  <si>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</si>
  <si>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</si>
  <si>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</si>
  <si>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</si>
  <si>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</si>
  <si>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</si>
  <si>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</si>
  <si>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</si>
  <si>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</si>
  <si>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</si>
  <si>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</si>
  <si>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</si>
  <si>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</si>
  <si>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</si>
  <si>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</si>
  <si>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</si>
  <si>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</si>
  <si>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</si>
  <si>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</si>
  <si>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</si>
  <si>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</si>
  <si>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</si>
  <si>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</si>
  <si>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</si>
  <si>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</si>
  <si>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</si>
  <si>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</si>
  <si>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</si>
  <si>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</si>
  <si>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</si>
  <si>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</si>
  <si>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</si>
  <si>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</si>
  <si>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</si>
  <si>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</si>
  <si>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</si>
  <si>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</si>
  <si>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</si>
  <si>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</si>
  <si>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</si>
  <si>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</si>
  <si>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</si>
  <si>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</si>
  <si>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</si>
  <si>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</si>
  <si>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</si>
  <si>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</si>
  <si>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</si>
  <si>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</si>
  <si>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</si>
  <si>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</si>
  <si>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</si>
  <si>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</si>
  <si>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</si>
  <si>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</si>
  <si>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</si>
  <si>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</si>
  <si>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</si>
  <si>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</si>
  <si>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</si>
  <si>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</si>
  <si>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</si>
  <si>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</si>
  <si>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</si>
  <si>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</si>
  <si>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</si>
  <si>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</si>
  <si>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</si>
  <si>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</si>
  <si>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</si>
  <si>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</si>
  <si>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</si>
  <si>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</si>
  <si>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</si>
  <si>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</si>
  <si>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</si>
  <si>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</si>
  <si>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</si>
  <si>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</si>
  <si>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</si>
  <si>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</si>
  <si>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</si>
  <si>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</si>
  <si>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</si>
  <si>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</si>
  <si>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</si>
  <si>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</si>
  <si>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</si>
  <si>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</si>
  <si>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</si>
  <si>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</si>
  <si>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</si>
  <si>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</si>
  <si>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</si>
  <si>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</si>
  <si>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</si>
  <si>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</si>
  <si>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</si>
  <si>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</si>
  <si>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</si>
  <si>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</si>
  <si>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</si>
  <si>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</si>
  <si>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</si>
  <si>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</si>
  <si>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</si>
  <si>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</si>
  <si>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</si>
  <si>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</si>
  <si>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</si>
  <si>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</si>
  <si>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</si>
  <si>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</si>
  <si>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</si>
  <si>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</si>
  <si>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</si>
  <si>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</si>
  <si>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</si>
  <si>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</si>
  <si>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</si>
  <si>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</si>
  <si>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</si>
  <si>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</si>
  <si>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</si>
  <si>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</si>
  <si>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</si>
  <si>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</si>
  <si>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</si>
  <si>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</si>
  <si>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</si>
  <si>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</si>
  <si>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</si>
  <si>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</si>
  <si>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</si>
  <si>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</si>
  <si>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</si>
  <si>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</si>
  <si>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</si>
  <si>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</si>
  <si>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</si>
  <si>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</si>
  <si>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</si>
  <si>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</si>
  <si>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</si>
  <si>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</si>
  <si>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</si>
  <si>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</si>
  <si>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</si>
  <si>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</si>
  <si>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</si>
  <si>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</si>
  <si>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</si>
  <si>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</si>
  <si>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</si>
  <si>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</si>
  <si>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</si>
  <si>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</si>
  <si>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</si>
  <si>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</si>
  <si>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</si>
  <si>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</si>
  <si>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</si>
  <si>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</si>
  <si>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</si>
  <si>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</si>
  <si>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</si>
  <si>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</si>
  <si>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</si>
  <si>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</si>
  <si>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</si>
  <si>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</si>
  <si>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</si>
  <si>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</si>
  <si>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</si>
  <si>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</si>
  <si>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</si>
  <si>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</si>
  <si>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</si>
  <si>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</si>
  <si>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</si>
  <si>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</si>
  <si>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</si>
  <si>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</si>
  <si>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</si>
  <si>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</si>
  <si>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</si>
  <si>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</si>
  <si>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</si>
  <si>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</si>
  <si>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</si>
  <si>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</si>
  <si>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</si>
  <si>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</si>
  <si>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</si>
  <si>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</si>
  <si>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</si>
  <si>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</si>
  <si>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</si>
  <si>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</si>
  <si>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</si>
  <si>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</si>
  <si>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</si>
  <si>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</si>
  <si>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</si>
  <si>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</si>
  <si>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</si>
  <si>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</si>
  <si>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</si>
  <si>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</si>
  <si>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</si>
  <si>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</si>
  <si>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</si>
  <si>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</si>
  <si>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</si>
  <si>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</si>
  <si>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</si>
  <si>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</si>
  <si>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</si>
  <si>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</si>
  <si>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</si>
  <si>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</si>
  <si>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</si>
  <si>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</si>
  <si>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</si>
  <si>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</si>
  <si>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</si>
  <si>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</si>
  <si>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</si>
  <si>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</si>
  <si>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</si>
  <si>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</si>
  <si>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</si>
  <si>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</si>
  <si>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</si>
  <si>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</si>
  <si>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</si>
  <si>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</si>
  <si>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</si>
  <si>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</si>
  <si>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</si>
  <si>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</si>
  <si>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</si>
  <si>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</si>
  <si>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</si>
  <si>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</si>
  <si>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</si>
  <si>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</si>
  <si>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</si>
  <si>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</si>
  <si>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</si>
  <si>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</si>
  <si>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</si>
  <si>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</si>
  <si>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</si>
  <si>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</si>
  <si>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</si>
  <si>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</si>
  <si>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</si>
  <si>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</si>
  <si>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</si>
  <si>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</si>
  <si>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</si>
  <si>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</si>
  <si>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</si>
  <si>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</si>
  <si>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</si>
  <si>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</si>
  <si>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</si>
  <si>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</si>
  <si>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</si>
  <si>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</si>
  <si>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</si>
  <si>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</si>
  <si>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</si>
  <si>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</si>
  <si>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</si>
  <si>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</si>
  <si>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</si>
  <si>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</si>
  <si>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</si>
  <si>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</si>
  <si>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</si>
  <si>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</si>
  <si>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</si>
  <si>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</si>
  <si>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</si>
  <si>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</si>
  <si>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</si>
  <si>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</si>
  <si>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</si>
  <si>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</si>
  <si>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</si>
  <si>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</si>
  <si>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</si>
  <si>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</si>
  <si>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</si>
  <si>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</si>
  <si>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</si>
  <si>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</si>
  <si>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</si>
  <si>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</si>
  <si>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</si>
  <si>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</si>
  <si>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</si>
  <si>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</si>
  <si>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</si>
  <si>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</si>
  <si>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</si>
  <si>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</si>
  <si>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</si>
  <si>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</si>
  <si>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</si>
  <si>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</si>
  <si>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</si>
  <si>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</si>
  <si>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</si>
  <si>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</si>
  <si>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</si>
  <si>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</si>
  <si>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</si>
  <si>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</si>
  <si>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</si>
  <si>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</si>
  <si>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</si>
  <si>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</si>
  <si>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</si>
  <si>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</si>
  <si>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</si>
  <si>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</si>
  <si>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</si>
  <si>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</si>
  <si>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</si>
  <si>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</si>
  <si>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</si>
  <si>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</si>
  <si>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</si>
  <si>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</si>
  <si>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</si>
  <si>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</si>
  <si>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</si>
  <si>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</si>
  <si>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</si>
  <si>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</si>
  <si>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</si>
  <si>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</si>
  <si>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</si>
  <si>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</si>
  <si>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</si>
  <si>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</si>
  <si>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</si>
  <si>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</si>
  <si>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</si>
  <si>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</si>
  <si>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</si>
  <si>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</si>
  <si>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</si>
  <si>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</si>
  <si>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</si>
  <si>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</si>
  <si>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</si>
  <si>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</si>
  <si>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</si>
  <si>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</si>
  <si>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</si>
  <si>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</si>
  <si>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</si>
  <si>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</si>
  <si>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</si>
  <si>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</si>
  <si>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</si>
  <si>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</si>
  <si>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</si>
  <si>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</si>
  <si>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</si>
  <si>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</si>
  <si>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</si>
  <si>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</si>
  <si>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</si>
  <si>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</si>
  <si>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</si>
  <si>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</si>
  <si>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</si>
  <si>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</si>
  <si>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</si>
  <si>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</si>
  <si>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</si>
  <si>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</si>
  <si>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</si>
  <si>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</si>
  <si>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</si>
  <si>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</si>
  <si>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</si>
  <si>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</si>
  <si>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</si>
  <si>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</si>
  <si>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</si>
  <si>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</si>
  <si>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</si>
  <si>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</si>
  <si>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</si>
  <si>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</si>
  <si>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</si>
  <si>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</si>
  <si>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</si>
  <si>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</si>
  <si>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</si>
  <si>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</si>
  <si>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</si>
  <si>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</si>
  <si>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</si>
  <si>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</si>
  <si>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</si>
  <si>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</si>
  <si>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</si>
  <si>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</si>
  <si>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</si>
  <si>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</si>
  <si>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</si>
  <si>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</si>
  <si>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</si>
  <si>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</si>
  <si>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</si>
  <si>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</si>
  <si>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</si>
  <si>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</si>
  <si>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</si>
  <si>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</si>
  <si>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</si>
  <si>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</si>
  <si>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</si>
  <si>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</si>
  <si>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</si>
  <si>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</si>
  <si>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</si>
  <si>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</si>
  <si>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</si>
  <si>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</si>
  <si>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</si>
  <si>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</si>
  <si>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</si>
  <si>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</si>
  <si>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</si>
  <si>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</si>
  <si>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</si>
  <si>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</si>
  <si>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</si>
  <si>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</si>
  <si>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</si>
  <si>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</si>
  <si>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</si>
  <si>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</si>
  <si>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</si>
  <si>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</si>
  <si>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</si>
  <si>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</si>
  <si>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</si>
  <si>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</si>
  <si>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</si>
  <si>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</si>
  <si>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</si>
  <si>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</si>
  <si>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</si>
  <si>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</si>
  <si>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</si>
  <si>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</si>
  <si>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</si>
  <si>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</si>
  <si>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</si>
  <si>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</si>
  <si>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</si>
  <si>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</si>
  <si>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</si>
  <si>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</si>
  <si>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</si>
  <si>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</si>
  <si>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</si>
  <si>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</si>
  <si>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</si>
  <si>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</si>
  <si>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</si>
  <si>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</si>
  <si>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</si>
  <si>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</si>
  <si>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</si>
  <si>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</si>
  <si>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</si>
  <si>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</si>
  <si>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</si>
  <si>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</si>
  <si>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</si>
  <si>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</si>
  <si>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</si>
  <si>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</si>
  <si>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</si>
  <si>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</si>
  <si>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</si>
  <si>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</si>
  <si>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</si>
  <si>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</si>
  <si>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</si>
  <si>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</si>
  <si>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</si>
  <si>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</si>
  <si>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</si>
  <si>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</si>
  <si>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</si>
  <si>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</si>
  <si>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</si>
  <si>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</si>
  <si>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</si>
  <si>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</si>
  <si>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</si>
  <si>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</si>
  <si>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</si>
  <si>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</si>
  <si>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</si>
  <si>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</si>
  <si>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</si>
  <si>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</si>
  <si>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</si>
  <si>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</si>
  <si>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</si>
  <si>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</si>
  <si>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</si>
  <si>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</si>
  <si>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</si>
  <si>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</si>
  <si>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</si>
  <si>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</si>
  <si>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</si>
  <si>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</si>
  <si>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</si>
  <si>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</si>
  <si>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</si>
  <si>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</si>
  <si>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</si>
  <si>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</si>
  <si>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</si>
  <si>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</si>
  <si>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</si>
  <si>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</si>
  <si>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</si>
  <si>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</si>
  <si>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</si>
  <si>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</si>
  <si>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</si>
  <si>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</si>
  <si>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</si>
  <si>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</si>
  <si>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</si>
  <si>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</si>
  <si>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</si>
  <si>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</si>
  <si>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</si>
  <si>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</si>
  <si>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</si>
  <si>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</si>
  <si>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</si>
  <si>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</si>
  <si>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</si>
  <si>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</si>
  <si>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</si>
  <si>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</si>
  <si>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</si>
  <si>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</si>
  <si>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</si>
  <si>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</si>
  <si>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</si>
  <si>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</si>
  <si>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</si>
  <si>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</si>
  <si>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</si>
  <si>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</si>
  <si>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</si>
  <si>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</si>
  <si>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</si>
  <si>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</si>
  <si>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</si>
  <si>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</si>
  <si>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</si>
  <si>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</si>
  <si>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</si>
  <si>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</si>
  <si>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</si>
  <si>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</si>
  <si>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</si>
  <si>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</si>
  <si>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</si>
  <si>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</si>
  <si>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</si>
  <si>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</si>
  <si>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</si>
  <si>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</si>
  <si>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</si>
  <si>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</si>
  <si>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</si>
  <si>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</si>
  <si>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</si>
  <si>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</si>
  <si>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</si>
  <si>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</si>
  <si>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</si>
  <si>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</si>
  <si>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</si>
  <si>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</si>
  <si>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</si>
  <si>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</si>
  <si>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</si>
  <si>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</si>
  <si>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</si>
  <si>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</si>
  <si>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</si>
  <si>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</si>
  <si>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</si>
  <si>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</si>
  <si>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</si>
  <si>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</si>
  <si>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</si>
  <si>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</si>
  <si>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</si>
  <si>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</si>
  <si>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</si>
  <si>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</si>
  <si>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</si>
  <si>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</si>
  <si>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</si>
  <si>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</si>
  <si>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</si>
  <si>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</si>
  <si>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</si>
  <si>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</si>
  <si>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</si>
  <si>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</si>
  <si>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</si>
  <si>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</si>
  <si>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</si>
  <si>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</si>
  <si>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</si>
  <si>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</si>
  <si>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</si>
  <si>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</si>
  <si>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</si>
  <si>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</si>
  <si>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</si>
  <si>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</si>
  <si>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</si>
  <si>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</si>
  <si>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</si>
  <si>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</si>
  <si>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</si>
  <si>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</si>
  <si>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</si>
  <si>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</si>
  <si>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</si>
  <si>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</si>
  <si>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</si>
  <si>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</si>
  <si>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</si>
  <si>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</si>
  <si>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</si>
  <si>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</si>
  <si>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</si>
  <si>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</si>
  <si>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</si>
  <si>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</si>
  <si>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</si>
  <si>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</si>
  <si>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</si>
  <si>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</si>
  <si>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</si>
  <si>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</si>
  <si>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</si>
  <si>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</si>
  <si>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</si>
  <si>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</si>
  <si>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</si>
  <si>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</si>
  <si>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</si>
  <si>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</si>
  <si>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</si>
  <si>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</si>
  <si>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</si>
  <si>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</si>
  <si>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</si>
  <si>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</si>
  <si>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</si>
  <si>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</si>
  <si>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</si>
  <si>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</si>
  <si>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</si>
  <si>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</si>
  <si>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</si>
  <si>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</si>
  <si>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</si>
  <si>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</si>
  <si>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</si>
  <si>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</si>
  <si>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</si>
  <si>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</si>
  <si>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</si>
  <si>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</si>
  <si>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</si>
  <si>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</si>
  <si>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</si>
  <si>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</si>
  <si>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</si>
  <si>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</si>
  <si>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</si>
  <si>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</si>
  <si>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</si>
  <si>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</si>
  <si>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</si>
  <si>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</si>
  <si>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</si>
  <si>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</si>
  <si>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</si>
  <si>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</si>
  <si>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</si>
  <si>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</si>
  <si>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</si>
  <si>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</si>
  <si>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</si>
  <si>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</si>
  <si>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</si>
  <si>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</si>
  <si>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</si>
  <si>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</si>
  <si>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</si>
  <si>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</si>
  <si>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</si>
  <si>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</si>
  <si>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</si>
  <si>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</si>
  <si>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</si>
  <si>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</si>
  <si>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</si>
  <si>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</si>
  <si>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</si>
  <si>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</si>
  <si>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</si>
  <si>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</si>
  <si>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</si>
  <si>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</si>
  <si>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</si>
  <si>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</si>
  <si>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</si>
  <si>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</si>
  <si>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</si>
  <si>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</si>
  <si>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</si>
  <si>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</si>
  <si>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</si>
  <si>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</si>
  <si>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</si>
  <si>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</si>
  <si>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</si>
  <si>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</si>
  <si>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</si>
  <si>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</si>
  <si>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</si>
  <si>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</si>
  <si>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</si>
  <si>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</si>
  <si>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</si>
  <si>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</si>
  <si>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</si>
  <si>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</si>
  <si>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</si>
  <si>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</si>
  <si>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</si>
  <si>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</si>
  <si>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</si>
  <si>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</si>
  <si>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</si>
  <si>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</si>
  <si>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</si>
  <si>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</si>
  <si>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</si>
  <si>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</si>
  <si>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</si>
  <si>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</si>
  <si>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</si>
  <si>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</si>
  <si>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</si>
  <si>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</si>
  <si>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</si>
  <si>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</si>
  <si>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</si>
  <si>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</si>
  <si>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</si>
  <si>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</si>
  <si>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</si>
  <si>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</si>
  <si>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</si>
  <si>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</si>
  <si>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</si>
  <si>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</si>
  <si>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</si>
  <si>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</si>
  <si>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</si>
  <si>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</si>
  <si>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</si>
  <si>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</si>
  <si>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</si>
  <si>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</si>
  <si>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</si>
  <si>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</si>
  <si>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</si>
  <si>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</si>
  <si>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</si>
  <si>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</si>
  <si>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</si>
  <si>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</si>
  <si>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</si>
  <si>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</si>
  <si>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</si>
  <si>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</si>
  <si>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</si>
  <si>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</si>
  <si>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</si>
  <si>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</si>
  <si>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</si>
  <si>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</si>
  <si>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</si>
  <si>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</si>
  <si>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</si>
  <si>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</si>
  <si>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</si>
  <si>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</si>
  <si>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</si>
  <si>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</si>
  <si>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</si>
  <si>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</si>
  <si>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</si>
  <si>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</si>
  <si>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</si>
  <si>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</si>
  <si>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</si>
  <si>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</si>
  <si>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</si>
  <si>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</si>
  <si>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</si>
  <si>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</si>
  <si>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</si>
  <si>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</si>
  <si>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</si>
  <si>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</si>
  <si>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</si>
  <si>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</si>
  <si>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</si>
  <si>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</si>
  <si>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</si>
  <si>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</si>
  <si>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</si>
  <si>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</si>
  <si>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</si>
  <si>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</si>
  <si>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</si>
  <si>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</si>
  <si>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</si>
  <si>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</si>
  <si>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</si>
  <si>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</si>
  <si>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</si>
  <si>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</si>
  <si>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</si>
  <si>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</si>
  <si>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</si>
  <si>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</si>
  <si>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</si>
  <si>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</si>
  <si>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</si>
  <si>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</si>
  <si>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</si>
  <si>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</si>
  <si>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</si>
  <si>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</si>
  <si>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</si>
  <si>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</si>
  <si>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</si>
  <si>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</si>
  <si>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</si>
  <si>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</si>
  <si>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</si>
  <si>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</si>
  <si>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</si>
  <si>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</si>
  <si>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</si>
  <si>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</si>
  <si>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</si>
  <si>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</si>
  <si>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</si>
  <si>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</si>
  <si>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</si>
  <si>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</si>
  <si>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</si>
  <si>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</si>
  <si>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</si>
  <si>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</si>
  <si>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</si>
  <si>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</si>
  <si>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</si>
  <si>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</si>
  <si>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</si>
  <si>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</si>
  <si>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</si>
  <si>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</si>
  <si>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</si>
  <si>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</si>
  <si>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</si>
  <si>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</si>
  <si>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</si>
  <si>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</si>
  <si>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</si>
  <si>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</si>
  <si>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</si>
  <si>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</si>
  <si>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</si>
  <si>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</si>
  <si>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</si>
  <si>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</si>
  <si>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</si>
  <si>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</si>
  <si>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</si>
  <si>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</si>
  <si>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</si>
  <si>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</si>
  <si>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</si>
  <si>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</si>
  <si>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</si>
  <si>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</si>
  <si>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</si>
  <si>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</si>
  <si>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</si>
  <si>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</si>
  <si>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</si>
  <si>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</si>
  <si>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</si>
  <si>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</si>
  <si>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</si>
  <si>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</si>
  <si>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</si>
  <si>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</si>
  <si>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</si>
  <si>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</si>
  <si>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</si>
  <si>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</si>
  <si>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</si>
  <si>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</si>
  <si>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</si>
  <si>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</si>
  <si>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</si>
  <si>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</si>
  <si>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</si>
  <si>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</si>
  <si>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</si>
  <si>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</si>
  <si>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</si>
  <si>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</si>
  <si>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</si>
  <si>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</si>
  <si>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</si>
  <si>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</si>
  <si>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</si>
  <si>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</si>
  <si>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</si>
  <si>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</si>
  <si>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</si>
  <si>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</si>
  <si>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</si>
  <si>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</si>
  <si>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</si>
  <si>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</si>
  <si>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</si>
  <si>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</si>
  <si>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</si>
  <si>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</si>
  <si>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</si>
  <si>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</si>
  <si>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</si>
  <si>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</si>
  <si>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</si>
  <si>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</si>
  <si>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</si>
  <si>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</si>
  <si>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</si>
  <si>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</si>
  <si>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</si>
  <si>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</si>
  <si>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</si>
  <si>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</si>
  <si>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</si>
  <si>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</si>
  <si>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</si>
  <si>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</si>
  <si>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</si>
  <si>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</si>
  <si>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</si>
  <si>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</si>
  <si>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</si>
  <si>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</si>
  <si>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</si>
  <si>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</si>
  <si>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</si>
  <si>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</si>
  <si>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</si>
  <si>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</si>
  <si>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</si>
  <si>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</si>
  <si>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</si>
  <si>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</si>
  <si>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</si>
  <si>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</si>
  <si>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</si>
  <si>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</si>
  <si>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</si>
  <si>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</si>
  <si>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</si>
  <si>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</si>
  <si>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</si>
  <si>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</si>
  <si>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</si>
  <si>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</si>
  <si>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</si>
  <si>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</si>
  <si>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</si>
  <si>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</si>
  <si>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</si>
  <si>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</si>
  <si>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</si>
  <si>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</si>
  <si>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</si>
  <si>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</si>
  <si>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</si>
  <si>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</si>
  <si>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</si>
  <si>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</si>
  <si>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</si>
  <si>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</si>
  <si>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</si>
  <si>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</si>
  <si>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</si>
  <si>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</si>
  <si>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</si>
  <si>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</si>
  <si>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</si>
  <si>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</si>
  <si>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</si>
  <si>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</si>
  <si>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</si>
  <si>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</si>
  <si>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</si>
  <si>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</si>
  <si>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</si>
  <si>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</si>
  <si>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</si>
  <si>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</si>
  <si>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</si>
  <si>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</si>
  <si>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</si>
  <si>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</si>
  <si>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</si>
  <si>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</si>
  <si>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</si>
  <si>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</si>
  <si>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</si>
  <si>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</si>
  <si>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</si>
  <si>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</si>
  <si>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</si>
  <si>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</si>
  <si>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</si>
  <si>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</si>
  <si>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</si>
  <si>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</si>
  <si>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</si>
  <si>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</si>
  <si>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</si>
  <si>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</si>
  <si>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</si>
  <si>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</si>
  <si>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</si>
  <si>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</si>
  <si>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</si>
  <si>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</si>
  <si>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</si>
  <si>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</si>
  <si>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</si>
  <si>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</si>
  <si>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</si>
  <si>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</si>
  <si>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</si>
  <si>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</si>
  <si>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</si>
  <si>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</si>
  <si>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</si>
  <si>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</si>
  <si>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</si>
  <si>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</si>
  <si>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</si>
  <si>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</si>
  <si>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</si>
  <si>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</si>
  <si>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</si>
  <si>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</si>
  <si>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</si>
  <si>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</si>
  <si>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</si>
  <si>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</si>
  <si>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</si>
  <si>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</si>
  <si>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</si>
  <si>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</si>
  <si>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</si>
  <si>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</si>
  <si>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</si>
  <si>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</si>
  <si>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</si>
  <si>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</si>
  <si>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</si>
  <si>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</si>
  <si>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</si>
  <si>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</si>
  <si>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</si>
  <si>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</si>
  <si>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</si>
  <si>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</si>
  <si>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</si>
  <si>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</si>
  <si>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</si>
  <si>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</si>
  <si>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</si>
  <si>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</si>
  <si>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</si>
  <si>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</si>
  <si>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</si>
  <si>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</si>
  <si>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</si>
  <si>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</si>
  <si>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</si>
  <si>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</si>
  <si>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</si>
  <si>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</si>
  <si>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</si>
  <si>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</si>
  <si>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</si>
  <si>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</si>
  <si>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</si>
  <si>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</si>
  <si>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</si>
  <si>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</si>
  <si>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</si>
  <si>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</si>
  <si>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</si>
  <si>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</si>
  <si>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</si>
  <si>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</si>
  <si>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</si>
  <si>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</si>
  <si>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</si>
  <si>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</si>
  <si>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</si>
  <si>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</si>
  <si>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</si>
  <si>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</si>
  <si>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</si>
  <si>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</si>
  <si>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</si>
  <si>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</si>
  <si>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</si>
  <si>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</si>
  <si>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</si>
  <si>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</si>
  <si>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</si>
  <si>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</si>
  <si>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</si>
  <si>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</si>
  <si>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</si>
  <si>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</si>
  <si>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</si>
  <si>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</si>
  <si>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</si>
  <si>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</si>
  <si>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</si>
  <si>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</si>
  <si>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</si>
  <si>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</si>
  <si>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</si>
  <si>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</si>
  <si>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</si>
  <si>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</si>
  <si>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</si>
  <si>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</si>
  <si>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</si>
  <si>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</si>
  <si>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</si>
  <si>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</si>
  <si>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</si>
  <si>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</si>
  <si>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</si>
  <si>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</si>
  <si>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</si>
  <si>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</si>
  <si>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</si>
  <si>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</si>
  <si>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</si>
  <si>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</si>
  <si>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</si>
  <si>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</si>
  <si>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</si>
  <si>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</si>
  <si>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</si>
  <si>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</si>
  <si>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</si>
  <si>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</si>
  <si>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</si>
  <si>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</si>
  <si>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</si>
  <si>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</si>
  <si>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</si>
  <si>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</si>
  <si>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</si>
  <si>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</si>
  <si>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</si>
  <si>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</si>
  <si>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</si>
  <si>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</si>
  <si>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</si>
  <si>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</si>
  <si>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</si>
  <si>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</si>
  <si>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</si>
  <si>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</si>
  <si>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</si>
  <si>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</si>
  <si>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</si>
  <si>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</si>
  <si>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</si>
  <si>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</si>
  <si>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</si>
  <si>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</si>
  <si>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</si>
  <si>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</si>
  <si>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</si>
  <si>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</si>
  <si>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</si>
  <si>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</si>
  <si>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</si>
  <si>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</si>
  <si>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</si>
  <si>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</si>
  <si>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</si>
  <si>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</si>
  <si>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</si>
  <si>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</si>
  <si>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</si>
  <si>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</si>
  <si>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</si>
  <si>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</si>
  <si>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</si>
  <si>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</si>
  <si>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</si>
  <si>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</si>
  <si>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</si>
  <si>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</si>
  <si>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</si>
  <si>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</si>
  <si>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</si>
  <si>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</si>
  <si>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</si>
  <si>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</si>
  <si>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</si>
  <si>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</si>
  <si>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</si>
  <si>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</si>
  <si>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</si>
  <si>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</si>
  <si>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</si>
  <si>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</si>
  <si>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</si>
  <si>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</si>
  <si>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</si>
  <si>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</si>
  <si>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</si>
  <si>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</si>
  <si>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</si>
  <si>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</si>
  <si>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</si>
  <si>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</si>
  <si>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</si>
  <si>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</si>
  <si>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</si>
  <si>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</si>
  <si>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</si>
  <si>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</si>
  <si>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</si>
  <si>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</si>
  <si>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</si>
  <si>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</si>
  <si>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</si>
  <si>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</si>
  <si>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</si>
  <si>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</si>
  <si>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</si>
  <si>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</si>
  <si>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</si>
  <si>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</si>
  <si>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</si>
  <si>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</si>
  <si>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</si>
  <si>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</si>
  <si>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</si>
  <si>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</si>
  <si>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</si>
  <si>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</si>
  <si>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</si>
  <si>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</si>
  <si>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</si>
  <si>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</si>
  <si>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</si>
  <si>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</si>
  <si>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</si>
  <si>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</si>
  <si>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</si>
  <si>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</si>
  <si>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</si>
  <si>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</si>
  <si>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</si>
  <si>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</si>
  <si>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</si>
  <si>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</si>
  <si>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</si>
  <si>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</si>
  <si>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</si>
  <si>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</si>
  <si>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</si>
  <si>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</si>
  <si>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</si>
  <si>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</si>
  <si>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</si>
  <si>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</si>
  <si>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</si>
  <si>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</si>
  <si>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</si>
  <si>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</si>
  <si>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</si>
  <si>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</si>
  <si>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</si>
  <si>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</si>
  <si>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</si>
  <si>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</si>
  <si>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</si>
  <si>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</si>
  <si>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</si>
  <si>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</si>
  <si>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</si>
  <si>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</si>
  <si>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</si>
  <si>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</si>
  <si>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</si>
  <si>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</si>
  <si>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</si>
  <si>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</si>
  <si>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</si>
  <si>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</si>
  <si>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</si>
  <si>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</si>
  <si>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</si>
  <si>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</si>
  <si>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</si>
  <si>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</si>
  <si>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</si>
  <si>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</si>
  <si>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</si>
  <si>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</si>
  <si>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</si>
  <si>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</si>
  <si>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</si>
  <si>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</si>
  <si>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</si>
  <si>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</si>
  <si>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</si>
  <si>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</si>
  <si>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</si>
  <si>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</si>
  <si>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</si>
  <si>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</si>
  <si>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</si>
  <si>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</si>
  <si>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</si>
  <si>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</si>
  <si>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</si>
  <si>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</si>
  <si>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</si>
  <si>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</si>
  <si>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</si>
  <si>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</si>
  <si>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</si>
  <si>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</si>
  <si>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</si>
  <si>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</si>
  <si>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</si>
  <si>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</si>
  <si>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</si>
  <si>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</si>
  <si>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</si>
  <si>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</si>
  <si>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</si>
  <si>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</si>
  <si>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</si>
  <si>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</si>
  <si>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</si>
  <si>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</si>
  <si>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</si>
  <si>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</si>
  <si>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</si>
  <si>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</si>
  <si>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</si>
  <si>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</si>
  <si>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</si>
  <si>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</si>
  <si>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</si>
  <si>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</si>
  <si>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</si>
  <si>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</si>
  <si>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</si>
  <si>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</si>
  <si>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</si>
  <si>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</si>
  <si>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</si>
  <si>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</si>
  <si>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</si>
  <si>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</si>
  <si>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</si>
  <si>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</si>
  <si>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</si>
  <si>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</si>
  <si>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</si>
  <si>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</si>
  <si>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</si>
  <si>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</si>
  <si>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</si>
  <si>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</si>
  <si>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</si>
  <si>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</si>
  <si>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</si>
  <si>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</si>
  <si>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</si>
  <si>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</si>
  <si>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</si>
  <si>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</si>
  <si>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</si>
  <si>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</si>
  <si>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</si>
  <si>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</si>
  <si>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</si>
  <si>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</si>
  <si>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</si>
  <si>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</si>
  <si>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</si>
  <si>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</si>
  <si>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</si>
  <si>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</si>
  <si>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</si>
  <si>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</si>
  <si>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</si>
  <si>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</si>
  <si>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</si>
  <si>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</si>
  <si>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</si>
  <si>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</si>
  <si>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</si>
  <si>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</si>
  <si>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</si>
  <si>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</si>
  <si>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</si>
  <si>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</si>
  <si>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</si>
  <si>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</si>
  <si>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</si>
  <si>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</si>
  <si>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</si>
  <si>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</si>
  <si>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</si>
  <si>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</si>
  <si>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</si>
  <si>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</si>
  <si>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</si>
  <si>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</si>
  <si>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</si>
  <si>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</si>
  <si>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</si>
  <si>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</si>
  <si>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</si>
  <si>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</si>
  <si>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</si>
  <si>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</si>
  <si>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</si>
  <si>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</si>
  <si>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</si>
  <si>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</si>
  <si>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</si>
  <si>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</si>
  <si>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</si>
  <si>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</si>
  <si>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</si>
  <si>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</si>
  <si>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</si>
  <si>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</si>
  <si>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</si>
  <si>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</si>
  <si>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</si>
  <si>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</si>
  <si>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</si>
  <si>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</si>
  <si>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</si>
  <si>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</si>
  <si>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</si>
  <si>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</si>
  <si>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</si>
  <si>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</si>
  <si>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</si>
  <si>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</si>
  <si>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</si>
  <si>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</si>
  <si>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</si>
  <si>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</si>
  <si>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</si>
  <si>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</si>
  <si>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</si>
  <si>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</si>
  <si>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</si>
  <si>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</si>
  <si>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</si>
  <si>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</si>
  <si>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</si>
  <si>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</si>
  <si>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</si>
  <si>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</si>
  <si>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</si>
  <si>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</si>
  <si>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</si>
  <si>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</si>
  <si>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</si>
  <si>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</si>
  <si>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</si>
  <si>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</si>
  <si>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</si>
  <si>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</si>
  <si>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</si>
  <si>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</si>
  <si>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</si>
  <si>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</si>
  <si>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</si>
  <si>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</si>
  <si>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</si>
  <si>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</si>
  <si>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</si>
  <si>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</si>
  <si>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</si>
  <si>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</si>
  <si>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</si>
  <si>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</si>
  <si>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</si>
  <si>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</si>
  <si>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</si>
  <si>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</si>
  <si>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</si>
  <si>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</si>
  <si>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</si>
  <si>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</si>
  <si>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</si>
  <si>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</si>
  <si>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</si>
  <si>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</si>
  <si>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</si>
  <si>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</si>
  <si>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</si>
  <si>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</si>
  <si>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</si>
  <si>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</si>
  <si>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</si>
  <si>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</si>
  <si>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</si>
  <si>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</si>
  <si>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</si>
  <si>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</si>
  <si>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</si>
  <si>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</si>
  <si>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</si>
  <si>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</si>
  <si>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</si>
  <si>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</si>
  <si>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</si>
  <si>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</si>
  <si>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</si>
  <si>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</si>
  <si>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</si>
  <si>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</si>
  <si>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</si>
  <si>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</si>
  <si>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</si>
  <si>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</si>
  <si>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</si>
  <si>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</si>
  <si>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</si>
  <si>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</si>
  <si>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</si>
  <si>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</si>
  <si>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</si>
  <si>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</si>
  <si>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</si>
  <si>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</si>
  <si>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</si>
  <si>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</si>
  <si>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</si>
  <si>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</si>
  <si>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</si>
  <si>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</si>
  <si>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</si>
  <si>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</si>
  <si>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</si>
  <si>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</si>
  <si>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</si>
  <si>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</si>
  <si>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</si>
  <si>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</si>
  <si>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</si>
  <si>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</si>
  <si>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</si>
  <si>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</si>
  <si>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</si>
  <si>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</si>
  <si>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</si>
  <si>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</si>
  <si>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</si>
  <si>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</si>
  <si>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</si>
  <si>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</si>
  <si>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</si>
  <si>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</si>
  <si>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</si>
  <si>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</si>
  <si>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</si>
  <si>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</si>
  <si>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</si>
  <si>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</si>
  <si>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</si>
  <si>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</si>
  <si>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</si>
  <si>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</si>
  <si>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</si>
  <si>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</si>
  <si>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</si>
  <si>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</si>
  <si>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</si>
  <si>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</si>
  <si>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</si>
  <si>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</si>
  <si>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</si>
  <si>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</si>
  <si>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</si>
  <si>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</si>
  <si>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</si>
  <si>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</si>
  <si>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</si>
  <si>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</si>
  <si>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</si>
  <si>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</si>
  <si>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</si>
  <si>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</si>
  <si>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</si>
  <si>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</si>
  <si>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</si>
  <si>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</si>
  <si>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</si>
  <si>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</si>
  <si>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</si>
  <si>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</si>
  <si>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</si>
  <si>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</si>
  <si>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</si>
  <si>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</si>
  <si>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</si>
  <si>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</si>
  <si>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</si>
  <si>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</si>
  <si>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</si>
  <si>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</si>
  <si>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</si>
  <si>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</si>
  <si>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</si>
  <si>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</si>
  <si>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</si>
  <si>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</si>
  <si>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</si>
  <si>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</si>
  <si>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</si>
  <si>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</si>
  <si>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</si>
  <si>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</si>
  <si>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</si>
  <si>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</si>
  <si>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</si>
  <si>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</si>
  <si>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</si>
  <si>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</si>
  <si>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</si>
  <si>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</si>
  <si>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</si>
  <si>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</si>
  <si>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</si>
  <si>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</si>
  <si>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</si>
  <si>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</si>
  <si>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</si>
  <si>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</si>
  <si>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</si>
  <si>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</si>
  <si>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</si>
  <si>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</si>
  <si>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</si>
  <si>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</si>
  <si>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</si>
  <si>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</si>
  <si>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</si>
  <si>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</si>
  <si>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</si>
  <si>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</si>
  <si>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</si>
  <si>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</si>
  <si>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</si>
  <si>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</si>
  <si>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</si>
  <si>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</si>
  <si>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</si>
  <si>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</si>
  <si>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</si>
  <si>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</si>
  <si>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</si>
  <si>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</si>
  <si>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</si>
  <si>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</si>
  <si>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</si>
  <si>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</si>
  <si>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</si>
  <si>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</si>
  <si>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</si>
  <si>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</si>
  <si>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</si>
  <si>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</si>
  <si>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</si>
  <si>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</si>
  <si>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</si>
  <si>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</si>
  <si>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</si>
  <si>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</si>
  <si>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</si>
  <si>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</si>
  <si>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</si>
  <si>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</si>
  <si>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</si>
  <si>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</si>
  <si>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</si>
  <si>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</si>
  <si>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</si>
  <si>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</si>
  <si>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</si>
  <si>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</si>
  <si>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</si>
  <si>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</si>
  <si>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</si>
  <si>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</si>
  <si>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</si>
  <si>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</si>
  <si>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</si>
  <si>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</si>
  <si>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</si>
  <si>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</si>
  <si>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</si>
  <si>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</si>
  <si>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</si>
  <si>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</si>
  <si>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</si>
  <si>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</si>
  <si>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</si>
  <si>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</si>
  <si>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</si>
  <si>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</si>
  <si>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</si>
  <si>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</si>
  <si>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</si>
  <si>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</si>
  <si>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</si>
  <si>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</si>
  <si>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</si>
  <si>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</si>
  <si>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</si>
  <si>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</si>
  <si>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</si>
  <si>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</si>
  <si>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</si>
  <si>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</si>
  <si>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</si>
  <si>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</si>
  <si>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</si>
  <si>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</si>
  <si>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</si>
  <si>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</si>
  <si>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</si>
  <si>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</si>
  <si>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</si>
  <si>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</si>
  <si>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</si>
  <si>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</si>
  <si>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</si>
  <si>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</si>
  <si>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</si>
  <si>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</si>
  <si>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</si>
  <si>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</si>
  <si>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</si>
  <si>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</si>
  <si>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</si>
  <si>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</si>
  <si>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</si>
  <si>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</si>
  <si>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</si>
  <si>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</si>
  <si>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</si>
  <si>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</si>
  <si>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</si>
  <si>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</si>
  <si>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</si>
  <si>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</si>
  <si>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</si>
  <si>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</si>
  <si>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</si>
  <si>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</si>
  <si>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</si>
  <si>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</si>
  <si>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</si>
  <si>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</si>
  <si>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</si>
  <si>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</si>
  <si>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</si>
  <si>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</si>
  <si>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</si>
  <si>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</si>
  <si>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</si>
  <si>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</si>
  <si>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</si>
  <si>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</si>
  <si>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</si>
  <si>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</si>
  <si>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</si>
  <si>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</si>
  <si>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</si>
  <si>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</si>
  <si>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</si>
  <si>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</si>
  <si>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</si>
  <si>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</si>
  <si>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</si>
  <si>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</si>
  <si>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</si>
  <si>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</si>
  <si>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</si>
  <si>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</si>
  <si>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</si>
  <si>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</si>
  <si>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</si>
  <si>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</si>
  <si>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</si>
  <si>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</si>
  <si>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</si>
  <si>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</si>
  <si>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</si>
  <si>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</si>
  <si>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</si>
  <si>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</si>
  <si>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</si>
  <si>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</si>
  <si>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</si>
  <si>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</si>
  <si>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</si>
  <si>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</si>
  <si>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</si>
  <si>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</si>
  <si>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</si>
  <si>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</si>
  <si>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</si>
  <si>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</si>
  <si>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</si>
  <si>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</si>
  <si>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</si>
  <si>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</si>
  <si>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</si>
  <si>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</si>
  <si>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</si>
  <si>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</si>
  <si>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</si>
  <si>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</si>
  <si>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</si>
  <si>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</si>
  <si>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</si>
  <si>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</si>
  <si>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</si>
  <si>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</si>
  <si>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</si>
  <si>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</si>
  <si>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</si>
  <si>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</si>
  <si>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</si>
  <si>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</si>
  <si>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</si>
  <si>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</si>
  <si>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</si>
  <si>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</si>
  <si>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</si>
  <si>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</si>
  <si>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</si>
  <si>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</si>
  <si>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</si>
  <si>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</si>
  <si>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</si>
  <si>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</si>
  <si>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</si>
  <si>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</si>
  <si>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</si>
  <si>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</si>
  <si>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</si>
  <si>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</si>
  <si>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</si>
  <si>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</si>
  <si>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</si>
  <si>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</si>
  <si>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</si>
  <si>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</si>
  <si>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</si>
  <si>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</si>
  <si>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</si>
  <si>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</si>
  <si>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</si>
  <si>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</si>
  <si>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</si>
  <si>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</si>
  <si>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</si>
  <si>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</si>
  <si>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</si>
  <si>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</si>
  <si>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</si>
  <si>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</si>
  <si>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</si>
  <si>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</si>
  <si>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</si>
  <si>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</si>
  <si>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</si>
  <si>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</si>
  <si>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</si>
  <si>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</si>
  <si>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</si>
  <si>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</si>
  <si>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</si>
  <si>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</si>
  <si>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</si>
  <si>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</si>
  <si>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</si>
  <si>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</si>
  <si>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</si>
  <si>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</si>
  <si>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</si>
  <si>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</si>
  <si>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</si>
  <si>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</si>
  <si>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</si>
  <si>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</si>
  <si>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</si>
  <si>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</si>
  <si>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</si>
  <si>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</si>
  <si>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</si>
  <si>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</si>
  <si>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</si>
  <si>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</si>
  <si>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</si>
  <si>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</si>
  <si>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</si>
  <si>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</si>
  <si>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</si>
  <si>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</si>
  <si>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</si>
  <si>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</si>
  <si>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</si>
  <si>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</si>
  <si>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</si>
  <si>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</si>
  <si>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</si>
  <si>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</si>
  <si>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</si>
  <si>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</si>
  <si>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</si>
  <si>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</si>
  <si>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</si>
  <si>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</si>
  <si>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</si>
  <si>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</si>
  <si>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</si>
  <si>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</si>
  <si>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</si>
  <si>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</si>
  <si>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</si>
  <si>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</si>
  <si>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</si>
  <si>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</si>
  <si>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</si>
  <si>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</si>
  <si>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</si>
  <si>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</si>
  <si>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</si>
  <si>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</si>
  <si>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</si>
  <si>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</si>
  <si>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</si>
  <si>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</si>
  <si>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</si>
  <si>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</si>
  <si>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</si>
  <si>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</si>
  <si>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</si>
  <si>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</si>
  <si>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</si>
  <si>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</si>
  <si>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</si>
  <si>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</si>
  <si>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</si>
  <si>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</si>
  <si>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</si>
  <si>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</si>
  <si>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</si>
  <si>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</si>
  <si>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</si>
  <si>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</si>
  <si>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</si>
  <si>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</si>
  <si>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</si>
  <si>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</si>
  <si>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</si>
  <si>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</si>
  <si>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</si>
  <si>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</si>
  <si>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</si>
  <si>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</si>
  <si>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</si>
  <si>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</si>
  <si>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</si>
  <si>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</si>
  <si>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</si>
  <si>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</si>
  <si>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</si>
  <si>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</si>
  <si>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</si>
  <si>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</si>
  <si>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</si>
  <si>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</si>
  <si>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</si>
  <si>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</si>
  <si>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</si>
  <si>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</si>
  <si>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</si>
  <si>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</si>
  <si>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</si>
  <si>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</si>
  <si>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</si>
  <si>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</si>
  <si>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</si>
  <si>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</si>
  <si>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</si>
  <si>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</si>
  <si>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</si>
  <si>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</si>
  <si>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</si>
  <si>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</si>
  <si>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</si>
  <si>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</si>
  <si>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</si>
  <si>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</si>
  <si>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</si>
  <si>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</si>
  <si>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</si>
  <si>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</si>
  <si>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</si>
  <si>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</si>
  <si>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</si>
  <si>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</si>
  <si>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</si>
  <si>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</si>
  <si>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</si>
  <si>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</si>
  <si>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</si>
  <si>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</si>
  <si>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</si>
  <si>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</si>
  <si>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</si>
  <si>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</si>
  <si>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</si>
  <si>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</si>
  <si>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</si>
  <si>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</si>
  <si>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</si>
  <si>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</si>
  <si>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</si>
  <si>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</si>
  <si>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</si>
  <si>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</si>
  <si>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</si>
  <si>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</si>
  <si>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</si>
  <si>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</si>
  <si>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</si>
  <si>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</si>
  <si>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</si>
  <si>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</si>
  <si>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</si>
  <si>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</si>
  <si>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</si>
  <si>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</si>
  <si>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</si>
  <si>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</si>
  <si>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</si>
  <si>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</si>
  <si>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</si>
  <si>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</si>
  <si>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</si>
  <si>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</si>
  <si>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</si>
  <si>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</si>
  <si>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</si>
  <si>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</si>
  <si>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</si>
  <si>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</si>
  <si>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</si>
  <si>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</si>
  <si>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</si>
  <si>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</si>
  <si>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</si>
  <si>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</si>
  <si>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</si>
  <si>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</si>
  <si>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</si>
  <si>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</si>
  <si>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</si>
  <si>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</si>
  <si>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</si>
  <si>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</si>
  <si>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</si>
  <si>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</si>
  <si>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</si>
  <si>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</si>
  <si>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</si>
  <si>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</si>
  <si>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</si>
  <si>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</si>
  <si>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</si>
  <si>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</si>
  <si>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</si>
  <si>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</si>
  <si>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</si>
  <si>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</si>
  <si>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</si>
  <si>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</si>
  <si>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</si>
  <si>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</si>
  <si>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</si>
  <si>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</si>
  <si>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</si>
  <si>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</si>
  <si>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</si>
  <si>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</si>
  <si>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</si>
  <si>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</si>
  <si>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</si>
  <si>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</si>
  <si>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</si>
  <si>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</si>
  <si>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</si>
  <si>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</si>
  <si>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</si>
  <si>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</si>
  <si>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</si>
  <si>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</si>
  <si>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</si>
  <si>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</si>
  <si>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</si>
  <si>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</si>
  <si>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</si>
  <si>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</si>
  <si>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</si>
  <si>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</si>
  <si>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</si>
  <si>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</si>
  <si>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</si>
  <si>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</si>
  <si>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</si>
  <si>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</si>
  <si>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</si>
  <si>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</si>
  <si>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</si>
  <si>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</si>
  <si>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</si>
  <si>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</si>
  <si>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</si>
  <si>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</si>
  <si>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</si>
  <si>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</si>
  <si>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</si>
  <si>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</si>
  <si>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</si>
  <si>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</si>
  <si>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</si>
  <si>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</si>
  <si>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</si>
  <si>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</si>
  <si>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</si>
  <si>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</si>
  <si>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</si>
  <si>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</si>
  <si>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</si>
  <si>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</si>
  <si>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</si>
  <si>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</si>
  <si>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</si>
  <si>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</si>
  <si>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</si>
  <si>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</si>
  <si>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</si>
  <si>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</si>
  <si>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</si>
  <si>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</si>
  <si>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</si>
  <si>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</si>
  <si>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</si>
  <si>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</si>
  <si>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</si>
  <si>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</si>
  <si>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</si>
  <si>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</si>
  <si>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</si>
  <si>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</si>
  <si>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</si>
  <si>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</si>
  <si>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</si>
  <si>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</si>
  <si>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</si>
  <si>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</si>
  <si>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</si>
  <si>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</si>
  <si>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</si>
  <si>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</si>
  <si>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</si>
  <si>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</si>
  <si>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</si>
  <si>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</si>
  <si>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</si>
  <si>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</si>
  <si>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</si>
  <si>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</si>
  <si>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</si>
  <si>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</si>
  <si>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</si>
  <si>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</si>
  <si>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</si>
  <si>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</si>
  <si>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</si>
  <si>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</si>
  <si>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</si>
  <si>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</si>
  <si>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</si>
  <si>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</si>
  <si>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</si>
  <si>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</si>
  <si>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</si>
  <si>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</si>
  <si>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</si>
  <si>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</si>
  <si>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</si>
  <si>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</si>
  <si>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</si>
  <si>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</si>
  <si>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</si>
  <si>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</si>
  <si>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</si>
  <si>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</si>
  <si>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</si>
  <si>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</si>
  <si>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</si>
  <si>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</si>
  <si>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</si>
  <si>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</si>
  <si>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</si>
  <si>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</si>
  <si>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</si>
  <si>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</si>
  <si>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</si>
  <si>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</si>
  <si>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</si>
  <si>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</si>
  <si>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</si>
  <si>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</si>
  <si>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</si>
  <si>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</si>
  <si>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</si>
  <si>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</si>
  <si>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</si>
  <si>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</si>
  <si>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</si>
  <si>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</si>
  <si>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</si>
  <si>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</si>
  <si>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</si>
  <si>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</si>
  <si>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</si>
  <si>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</si>
  <si>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</si>
  <si>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</si>
  <si>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</si>
  <si>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</si>
  <si>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</si>
  <si>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</si>
  <si>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</si>
  <si>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</si>
  <si>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</si>
  <si>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</si>
  <si>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</si>
  <si>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</si>
  <si>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</si>
  <si>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</si>
  <si>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</si>
  <si>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</si>
  <si>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</si>
  <si>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</si>
  <si>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</si>
  <si>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</si>
  <si>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</si>
  <si>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</si>
  <si>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</si>
  <si>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</si>
  <si>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</si>
  <si>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</si>
  <si>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</si>
  <si>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</si>
  <si>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</si>
  <si>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</si>
  <si>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</si>
  <si>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</si>
  <si>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</si>
  <si>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</si>
  <si>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</si>
  <si>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</si>
  <si>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</si>
  <si>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</si>
  <si>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</si>
  <si>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</si>
  <si>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</si>
  <si>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</si>
  <si>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</si>
  <si>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</si>
  <si>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</si>
  <si>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</si>
  <si>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</si>
  <si>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</si>
  <si>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</si>
  <si>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</si>
  <si>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</si>
  <si>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</si>
  <si>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</si>
  <si>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</si>
  <si>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</si>
  <si>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</si>
  <si>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</si>
  <si>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</si>
  <si>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</si>
  <si>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</si>
  <si>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</si>
  <si>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</si>
  <si>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</si>
  <si>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</si>
  <si>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</si>
  <si>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</si>
  <si>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</si>
  <si>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</si>
  <si>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</si>
  <si>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</si>
  <si>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</si>
  <si>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</si>
  <si>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</si>
  <si>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</si>
  <si>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</si>
  <si>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</si>
  <si>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</si>
  <si>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</si>
  <si>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</si>
  <si>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</si>
  <si>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</si>
  <si>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</si>
  <si>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</si>
  <si>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</si>
  <si>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</si>
  <si>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</si>
  <si>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</si>
  <si>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</si>
  <si>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</si>
  <si>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</si>
  <si>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</si>
  <si>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</si>
  <si>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</si>
  <si>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</si>
  <si>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</si>
  <si>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</si>
  <si>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</si>
  <si>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</si>
  <si>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</si>
  <si>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</si>
  <si>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</si>
  <si>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</si>
  <si>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</si>
  <si>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</si>
  <si>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</si>
  <si>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</si>
  <si>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</si>
  <si>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</si>
  <si>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</si>
  <si>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</si>
  <si>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</si>
  <si>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</si>
  <si>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</si>
  <si>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</si>
  <si>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</si>
  <si>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</si>
  <si>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</si>
  <si>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</si>
  <si>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</si>
  <si>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</si>
  <si>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</si>
  <si>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</si>
  <si>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</si>
  <si>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</si>
  <si>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</si>
  <si>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</si>
  <si>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</si>
  <si>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</si>
  <si>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</si>
  <si>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</si>
  <si>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</si>
  <si>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</si>
  <si>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</si>
  <si>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</si>
  <si>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</si>
  <si>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</si>
  <si>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</si>
  <si>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</si>
  <si>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</si>
  <si>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</si>
  <si>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</si>
  <si>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</si>
  <si>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</si>
  <si>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</si>
  <si>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</si>
  <si>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</si>
  <si>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</si>
  <si>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</si>
  <si>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</si>
  <si>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</si>
  <si>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</si>
  <si>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</si>
  <si>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</si>
  <si>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</si>
  <si>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</si>
  <si>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</si>
  <si>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</si>
  <si>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</si>
  <si>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</si>
  <si>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</si>
  <si>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</si>
  <si>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</si>
  <si>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</si>
  <si>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</si>
  <si>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</si>
  <si>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</si>
  <si>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</si>
  <si>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</si>
  <si>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</si>
  <si>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</si>
  <si>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</si>
  <si>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</si>
  <si>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</si>
  <si>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</si>
  <si>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</si>
  <si>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</si>
  <si>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</si>
  <si>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</si>
  <si>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</si>
  <si>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</si>
  <si>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</si>
  <si>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</si>
  <si>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</si>
  <si>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</si>
  <si>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</si>
  <si>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</si>
  <si>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</si>
  <si>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</si>
  <si>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</si>
  <si>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</si>
  <si>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</si>
  <si>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</si>
  <si>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</si>
  <si>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</si>
  <si>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</si>
  <si>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</si>
  <si>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</si>
  <si>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</si>
  <si>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</si>
  <si>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</si>
  <si>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</si>
  <si>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</si>
  <si>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</si>
  <si>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</si>
  <si>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</si>
  <si>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</si>
  <si>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</si>
  <si>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</si>
  <si>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</si>
  <si>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</si>
  <si>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</si>
  <si>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</si>
  <si>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</si>
  <si>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</si>
  <si>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</si>
  <si>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</si>
  <si>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</si>
  <si>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</si>
  <si>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</si>
  <si>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</si>
  <si>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</si>
  <si>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</si>
  <si>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</si>
  <si>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</si>
  <si>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</si>
  <si>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</si>
  <si>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</si>
  <si>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</si>
  <si>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</si>
  <si>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</si>
  <si>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</si>
  <si>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</si>
  <si>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</si>
  <si>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</si>
  <si>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</si>
  <si>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</si>
  <si>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</si>
  <si>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</si>
  <si>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</si>
  <si>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</si>
  <si>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</si>
  <si>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</si>
  <si>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</si>
  <si>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</si>
  <si>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</si>
  <si>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</si>
  <si>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</si>
  <si>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</si>
  <si>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</si>
  <si>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</si>
  <si>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</si>
  <si>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</si>
  <si>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</si>
  <si>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</si>
  <si>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</si>
  <si>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</si>
  <si>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</si>
  <si>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</si>
  <si>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</si>
  <si>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</si>
  <si>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</si>
  <si>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</si>
  <si>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</si>
  <si>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</si>
  <si>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</si>
  <si>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</si>
  <si>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</si>
  <si>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</si>
  <si>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</si>
  <si>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</si>
  <si>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</si>
  <si>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</si>
  <si>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</si>
  <si>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</si>
  <si>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</si>
  <si>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</si>
  <si>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</si>
  <si>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</si>
  <si>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</si>
  <si>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</si>
  <si>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</si>
  <si>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</si>
  <si>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</si>
  <si>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</si>
  <si>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</si>
  <si>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</si>
  <si>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</si>
  <si>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</si>
  <si>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</si>
  <si>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</si>
  <si>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</si>
  <si>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</si>
  <si>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</si>
  <si>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</si>
  <si>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</si>
  <si>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</si>
  <si>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</si>
  <si>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</si>
  <si>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</si>
  <si>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</si>
  <si>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</si>
  <si>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</si>
  <si>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</si>
  <si>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</si>
  <si>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</si>
  <si>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</si>
  <si>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</si>
  <si>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</si>
  <si>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</si>
  <si>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</si>
  <si>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</si>
  <si>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</si>
  <si>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</si>
  <si>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</si>
  <si>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</si>
  <si>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</si>
  <si>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</si>
  <si>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</si>
  <si>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</si>
  <si>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</si>
  <si>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</si>
  <si>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</si>
  <si>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</si>
  <si>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</si>
  <si>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</si>
  <si>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</si>
  <si>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</si>
  <si>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</si>
  <si>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</si>
  <si>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</si>
  <si>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</si>
  <si>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</si>
  <si>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</si>
  <si>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</si>
  <si>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</si>
  <si>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</si>
  <si>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</si>
  <si>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</si>
  <si>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</si>
  <si>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</si>
  <si>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</si>
  <si>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</si>
  <si>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</si>
  <si>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</si>
  <si>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</si>
  <si>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</si>
  <si>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</si>
  <si>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</si>
  <si>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</si>
  <si>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</si>
  <si>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</si>
  <si>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</si>
  <si>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</si>
  <si>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</si>
  <si>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</si>
  <si>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</si>
  <si>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</si>
  <si>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</si>
  <si>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</si>
  <si>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</si>
  <si>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</si>
  <si>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</si>
  <si>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</si>
  <si>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</si>
  <si>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</si>
  <si>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</si>
  <si>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</si>
  <si>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</si>
  <si>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</si>
  <si>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</si>
  <si>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</si>
  <si>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</si>
  <si>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</si>
  <si>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</si>
  <si>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</si>
  <si>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</si>
  <si>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</si>
  <si>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</si>
  <si>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</si>
  <si>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</si>
  <si>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</si>
  <si>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</si>
  <si>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</si>
  <si>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</si>
  <si>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</si>
  <si>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</si>
  <si>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</si>
  <si>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</si>
  <si>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</si>
  <si>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</si>
  <si>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</si>
  <si>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</si>
  <si>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</si>
  <si>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</si>
  <si>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</si>
  <si>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</si>
  <si>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</si>
  <si>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</si>
  <si>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</si>
  <si>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</si>
  <si>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</si>
  <si>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</si>
  <si>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</si>
  <si>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</si>
  <si>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</si>
  <si>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</si>
  <si>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</si>
  <si>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</si>
  <si>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</si>
  <si>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</si>
  <si>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</si>
  <si>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</si>
  <si>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</si>
  <si>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</si>
  <si>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</si>
  <si>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</si>
  <si>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</si>
  <si>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</si>
  <si>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</si>
  <si>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</si>
  <si>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</si>
  <si>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</si>
  <si>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</si>
  <si>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</si>
  <si>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</si>
  <si>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</si>
  <si>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</si>
  <si>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</si>
  <si>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</si>
  <si>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</si>
  <si>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</si>
  <si>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</si>
  <si>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</si>
  <si>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</si>
  <si>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</si>
  <si>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</si>
  <si>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</si>
  <si>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</si>
  <si>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</si>
  <si>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</si>
  <si>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</si>
  <si>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</si>
  <si>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</si>
  <si>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</si>
  <si>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</si>
  <si>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</si>
  <si>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</si>
  <si>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</si>
  <si>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</si>
  <si>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</si>
  <si>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</si>
  <si>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</si>
  <si>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</si>
  <si>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</si>
  <si>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</si>
  <si>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</si>
  <si>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</si>
  <si>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</si>
  <si>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</si>
  <si>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</si>
  <si>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</si>
  <si>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</si>
  <si>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</si>
  <si>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</si>
  <si>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</si>
  <si>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</si>
  <si>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</si>
  <si>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</si>
  <si>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</si>
  <si>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</si>
  <si>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</si>
  <si>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</si>
  <si>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</si>
  <si>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</si>
  <si>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</si>
  <si>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</si>
  <si>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</si>
  <si>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</si>
  <si>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</si>
  <si>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</si>
  <si>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</si>
  <si>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</si>
  <si>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</si>
  <si>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</si>
  <si>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</si>
  <si>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</si>
  <si>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</si>
  <si>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</si>
  <si>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</si>
  <si>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</si>
  <si>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</si>
  <si>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</si>
  <si>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</si>
  <si>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</si>
  <si>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</si>
  <si>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</si>
  <si>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</si>
  <si>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</si>
  <si>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</si>
  <si>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</si>
  <si>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</si>
  <si>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</si>
  <si>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</si>
  <si>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</si>
  <si>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</si>
  <si>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</si>
  <si>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</si>
  <si>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</si>
  <si>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</si>
  <si>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</si>
  <si>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</si>
  <si>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</si>
  <si>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</si>
  <si>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</si>
  <si>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</si>
  <si>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</si>
  <si>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</si>
  <si>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</si>
  <si>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</si>
  <si>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</si>
  <si>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</si>
  <si>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</si>
  <si>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</si>
  <si>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</si>
  <si>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</si>
  <si>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</si>
  <si>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</si>
  <si>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</si>
  <si>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</si>
  <si>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</si>
  <si>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</si>
  <si>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</si>
  <si>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</si>
  <si>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</si>
  <si>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</si>
  <si>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</si>
  <si>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</si>
  <si>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</si>
  <si>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</si>
  <si>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</si>
  <si>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</si>
  <si>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</si>
  <si>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</si>
  <si>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</si>
  <si>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</si>
  <si>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</si>
  <si>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</si>
  <si>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</si>
  <si>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</si>
  <si>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</si>
  <si>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</si>
  <si>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</si>
  <si>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</si>
  <si>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</si>
  <si>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</si>
  <si>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</si>
  <si>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</si>
  <si>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</si>
  <si>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</si>
  <si>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</si>
  <si>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</si>
  <si>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</si>
  <si>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</si>
  <si>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</si>
  <si>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</si>
  <si>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</si>
  <si>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</si>
  <si>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</si>
  <si>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</si>
  <si>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</si>
  <si>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</si>
  <si>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</si>
  <si>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</si>
  <si>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</si>
  <si>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</si>
  <si>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</si>
  <si>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</si>
  <si>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</si>
  <si>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</si>
  <si>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</si>
  <si>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</si>
  <si>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</si>
  <si>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</si>
  <si>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</si>
  <si>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</si>
  <si>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</si>
  <si>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</si>
  <si>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</si>
  <si>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</si>
  <si>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</si>
  <si>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</si>
  <si>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</si>
  <si>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</si>
  <si>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</si>
  <si>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</si>
  <si>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</si>
  <si>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</si>
  <si>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</si>
  <si>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</si>
  <si>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</si>
  <si>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</si>
  <si>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</si>
  <si>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</si>
  <si>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</si>
  <si>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</si>
  <si>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</si>
  <si>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</si>
  <si>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</si>
  <si>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</si>
  <si>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</si>
  <si>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</si>
  <si>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</si>
  <si>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</si>
  <si>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</si>
  <si>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</si>
  <si>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</si>
  <si>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</si>
  <si>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</si>
  <si>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</si>
  <si>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</si>
  <si>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</si>
  <si>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</si>
  <si>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</si>
  <si>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</si>
  <si>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</si>
  <si>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</si>
  <si>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</si>
  <si>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</si>
  <si>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</si>
  <si>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</si>
  <si>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</si>
  <si>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</si>
  <si>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</si>
  <si>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</si>
  <si>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</si>
  <si>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</si>
  <si>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</si>
  <si>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</si>
  <si>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</si>
  <si>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</si>
  <si>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</si>
  <si>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</si>
  <si>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</si>
  <si>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</si>
  <si>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</si>
  <si>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</si>
  <si>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</si>
  <si>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</si>
  <si>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</si>
  <si>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</si>
  <si>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</si>
  <si>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</si>
  <si>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</si>
  <si>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</si>
  <si>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</si>
  <si>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</si>
  <si>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</si>
  <si>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</si>
  <si>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</si>
  <si>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</si>
  <si>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</si>
  <si>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</si>
  <si>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</si>
  <si>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</si>
  <si>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</si>
  <si>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</si>
  <si>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</si>
  <si>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</si>
  <si>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</si>
  <si>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</si>
  <si>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</si>
  <si>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</si>
  <si>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</si>
  <si>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</si>
  <si>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</si>
  <si>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</si>
  <si>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</si>
  <si>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</si>
  <si>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</si>
  <si>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</si>
  <si>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</si>
  <si>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</si>
  <si>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</si>
  <si>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</si>
  <si>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</si>
  <si>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</si>
  <si>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</si>
  <si>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</si>
  <si>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</si>
  <si>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</si>
  <si>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</si>
  <si>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</si>
  <si>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</si>
  <si>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</si>
  <si>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</si>
  <si>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</si>
  <si>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</si>
  <si>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</si>
  <si>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</si>
  <si>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</si>
  <si>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</si>
  <si>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</si>
  <si>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</si>
  <si>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</si>
  <si>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</si>
  <si>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</si>
  <si>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</si>
  <si>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</si>
  <si>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</si>
  <si>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</si>
  <si>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</si>
  <si>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</si>
  <si>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</si>
  <si>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</si>
  <si>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</si>
  <si>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</si>
  <si>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</si>
  <si>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</si>
  <si>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</si>
  <si>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</si>
  <si>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</si>
  <si>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</si>
  <si>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</si>
  <si>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</si>
  <si>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</si>
  <si>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</si>
  <si>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</si>
  <si>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</si>
  <si>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</si>
  <si>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</si>
  <si>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</si>
  <si>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</si>
  <si>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</si>
  <si>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</si>
  <si>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</si>
  <si>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</si>
  <si>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</si>
  <si>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</si>
  <si>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</si>
  <si>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</si>
  <si>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</si>
  <si>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</si>
  <si>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</si>
  <si>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</si>
  <si>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</si>
  <si>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</si>
  <si>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</si>
  <si>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</si>
  <si>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</si>
  <si>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</si>
  <si>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</si>
  <si>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</si>
  <si>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</si>
  <si>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</si>
  <si>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</si>
  <si>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</si>
  <si>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</si>
  <si>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</si>
  <si>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</si>
  <si>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</si>
  <si>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</si>
  <si>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</si>
  <si>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</si>
  <si>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</si>
  <si>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</si>
  <si>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</si>
  <si>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</si>
  <si>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</si>
  <si>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</si>
  <si>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</si>
  <si>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</si>
  <si>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</si>
  <si>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</si>
  <si>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</si>
  <si>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</si>
  <si>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</si>
  <si>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</si>
  <si>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</si>
  <si>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</si>
  <si>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</si>
  <si>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</si>
  <si>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</si>
  <si>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</si>
  <si>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</si>
  <si>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</si>
  <si>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</si>
  <si>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</si>
  <si>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</si>
  <si>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</si>
  <si>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</si>
  <si>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</si>
  <si>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</si>
  <si>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</si>
  <si>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</si>
  <si>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</si>
  <si>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</si>
  <si>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</si>
  <si>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</si>
  <si>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</si>
  <si>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</si>
  <si>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</si>
  <si>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</si>
  <si>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</si>
  <si>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</si>
  <si>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</si>
  <si>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</si>
  <si>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</si>
  <si>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</si>
  <si>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</si>
  <si>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</si>
  <si>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</si>
  <si>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</si>
  <si>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</si>
  <si>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</si>
  <si>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</si>
  <si>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</si>
  <si>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</si>
  <si>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</si>
  <si>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</si>
  <si>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</si>
  <si>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</si>
  <si>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</si>
  <si>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</si>
  <si>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</si>
  <si>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</si>
  <si>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</si>
  <si>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</si>
  <si>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</si>
  <si>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</si>
  <si>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</si>
  <si>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</si>
  <si>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</si>
  <si>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</si>
  <si>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</si>
  <si>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</si>
  <si>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</si>
  <si>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</si>
  <si>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</si>
  <si>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</si>
  <si>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</si>
  <si>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</si>
  <si>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</si>
  <si>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</si>
  <si>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</si>
  <si>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</si>
  <si>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</si>
  <si>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</si>
  <si>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</si>
  <si>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</si>
  <si>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</si>
  <si>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</si>
  <si>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</si>
  <si>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</si>
  <si>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</si>
  <si>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</si>
  <si>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</si>
  <si>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</si>
  <si>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</si>
  <si>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</si>
  <si>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</si>
  <si>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</si>
  <si>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</si>
  <si>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</si>
  <si>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</si>
  <si>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</si>
  <si>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</si>
  <si>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</si>
  <si>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</si>
  <si>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</si>
  <si>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</si>
  <si>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</si>
  <si>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</si>
  <si>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</si>
  <si>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</si>
  <si>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</si>
  <si>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</si>
  <si>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</si>
  <si>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</si>
  <si>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</si>
  <si>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</si>
  <si>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</si>
  <si>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</si>
  <si>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</si>
  <si>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</si>
  <si>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</si>
  <si>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</si>
  <si>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</si>
  <si>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</si>
  <si>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</si>
  <si>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</si>
  <si>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</si>
  <si>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</si>
  <si>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</si>
  <si>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</si>
  <si>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</si>
  <si>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</si>
  <si>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</si>
  <si>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</si>
  <si>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</si>
  <si>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</si>
  <si>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</si>
  <si>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</si>
  <si>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</si>
  <si>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</si>
  <si>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</si>
  <si>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</si>
  <si>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</si>
  <si>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</si>
  <si>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</si>
  <si>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</si>
  <si>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</si>
  <si>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</si>
  <si>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</si>
  <si>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</si>
  <si>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</si>
  <si>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</si>
  <si>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</si>
  <si>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</si>
  <si>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</si>
  <si>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</si>
  <si>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</si>
  <si>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</si>
  <si>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</si>
  <si>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</si>
  <si>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</si>
  <si>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</si>
  <si>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</si>
  <si>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</si>
  <si>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</si>
  <si>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</si>
  <si>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</si>
  <si>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</si>
  <si>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</si>
  <si>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</si>
  <si>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</si>
  <si>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</si>
  <si>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</si>
  <si>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</si>
  <si>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</si>
  <si>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</si>
  <si>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</si>
  <si>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</si>
  <si>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</si>
  <si>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</si>
  <si>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</si>
  <si>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</si>
  <si>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</si>
  <si>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</si>
  <si>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</si>
  <si>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</si>
  <si>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</si>
  <si>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</si>
  <si>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</si>
  <si>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</si>
  <si>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</si>
  <si>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</si>
  <si>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</si>
  <si>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</si>
  <si>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</si>
  <si>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</si>
  <si>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</si>
  <si>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</si>
  <si>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</si>
  <si>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</si>
  <si>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</si>
  <si>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</si>
  <si>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</si>
  <si>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</si>
  <si>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</si>
  <si>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</si>
  <si>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</si>
  <si>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</si>
  <si>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</si>
  <si>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</si>
  <si>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</si>
  <si>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</si>
  <si>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</si>
  <si>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</si>
  <si>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</si>
  <si>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</si>
  <si>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</si>
  <si>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</si>
  <si>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</si>
  <si>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</si>
  <si>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</si>
  <si>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</si>
  <si>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</si>
  <si>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</si>
  <si>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</si>
  <si>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</si>
  <si>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</si>
  <si>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</si>
  <si>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</si>
  <si>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</si>
  <si>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</si>
  <si>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</si>
  <si>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</si>
  <si>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</si>
  <si>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</si>
  <si>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</si>
  <si>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</si>
  <si>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</si>
  <si>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</si>
  <si>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</si>
  <si>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</si>
  <si>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</si>
  <si>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</si>
  <si>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</si>
  <si>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</si>
  <si>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</si>
  <si>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</si>
  <si>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</si>
  <si>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</si>
  <si>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</si>
  <si>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</si>
  <si>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</si>
  <si>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</si>
  <si>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</si>
  <si>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</si>
  <si>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</si>
  <si>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</si>
  <si>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</si>
  <si>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</si>
  <si>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</si>
  <si>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</si>
  <si>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</si>
  <si>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</si>
  <si>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</si>
  <si>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</si>
  <si>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</si>
  <si>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</si>
  <si>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</si>
  <si>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</si>
  <si>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</si>
  <si>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</si>
  <si>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</si>
  <si>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</si>
  <si>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</si>
  <si>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</si>
  <si>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</si>
  <si>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</si>
  <si>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</si>
  <si>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</si>
  <si>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</si>
  <si>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</si>
  <si>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</si>
  <si>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</si>
  <si>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</si>
  <si>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</si>
  <si>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</si>
  <si>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</si>
  <si>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</si>
  <si>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</si>
  <si>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</si>
  <si>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</si>
  <si>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</si>
  <si>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</si>
  <si>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</si>
  <si>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</si>
  <si>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</si>
  <si>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</si>
  <si>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</si>
  <si>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</si>
  <si>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</si>
  <si>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</si>
  <si>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</si>
  <si>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</si>
  <si>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</si>
  <si>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</si>
  <si>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</si>
  <si>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</si>
  <si>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</si>
  <si>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</si>
  <si>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</si>
  <si>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</si>
  <si>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</si>
  <si>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</si>
  <si>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</si>
  <si>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</si>
  <si>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</si>
  <si>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</si>
  <si>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</si>
  <si>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</si>
  <si>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</si>
  <si>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</si>
  <si>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</si>
  <si>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</si>
  <si>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</si>
  <si>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</si>
  <si>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</si>
  <si>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</si>
  <si>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</si>
  <si>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</si>
  <si>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</si>
  <si>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</si>
  <si>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</si>
  <si>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</si>
  <si>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</si>
  <si>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</si>
  <si>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</si>
  <si>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</si>
  <si>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</si>
  <si>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</si>
  <si>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</si>
  <si>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</si>
  <si>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</si>
  <si>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</si>
  <si>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</si>
  <si>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</si>
  <si>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</si>
  <si>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</si>
  <si>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</si>
  <si>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</si>
  <si>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</si>
  <si>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</si>
  <si>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</si>
  <si>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</si>
  <si>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</si>
  <si>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</si>
  <si>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</si>
  <si>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</si>
  <si>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</si>
  <si>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</si>
  <si>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</si>
  <si>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</si>
  <si>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</si>
  <si>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</si>
  <si>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</si>
  <si>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</si>
  <si>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</si>
  <si>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</si>
  <si>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</si>
  <si>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</si>
  <si>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</si>
  <si>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</si>
  <si>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</si>
  <si>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</si>
  <si>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</si>
  <si>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</si>
  <si>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</si>
  <si>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</si>
  <si>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</si>
  <si>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</si>
  <si>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</si>
  <si>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</si>
  <si>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</si>
  <si>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</si>
  <si>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</si>
  <si>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</si>
  <si>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</si>
  <si>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</si>
  <si>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</si>
  <si>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</si>
  <si>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</si>
  <si>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</si>
  <si>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</si>
  <si>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</si>
  <si>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</si>
  <si>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</si>
  <si>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</si>
  <si>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</si>
  <si>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</si>
  <si>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</si>
  <si>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</si>
  <si>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</si>
  <si>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</si>
  <si>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</si>
  <si>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</si>
  <si>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</si>
  <si>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</si>
  <si>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</si>
  <si>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</si>
  <si>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</si>
  <si>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</si>
  <si>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</si>
  <si>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</si>
  <si>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</si>
  <si>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</si>
  <si>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</si>
  <si>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</si>
  <si>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</si>
  <si>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</si>
  <si>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</si>
  <si>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</si>
  <si>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</si>
  <si>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</si>
  <si>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</si>
  <si>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</si>
  <si>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</si>
  <si>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</si>
  <si>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</si>
  <si>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</si>
  <si>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</si>
  <si>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</si>
  <si>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</si>
  <si>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</si>
  <si>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</si>
  <si>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</si>
  <si>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</si>
  <si>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</si>
  <si>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</si>
  <si>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</si>
  <si>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</si>
  <si>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</si>
  <si>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</si>
  <si>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</si>
  <si>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</si>
  <si>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</si>
  <si>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</si>
  <si>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</si>
  <si>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</si>
  <si>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</si>
  <si>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</si>
  <si>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</si>
  <si>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</si>
  <si>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</si>
  <si>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</si>
  <si>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</si>
  <si>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</si>
  <si>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</si>
  <si>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</si>
  <si>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</si>
  <si>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</si>
  <si>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</si>
  <si>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</si>
  <si>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</si>
  <si>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</si>
  <si>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</si>
  <si>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</si>
  <si>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</si>
  <si>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</si>
  <si>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</si>
  <si>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</si>
  <si>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</si>
  <si>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</si>
  <si>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</si>
  <si>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</si>
  <si>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</si>
  <si>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</si>
  <si>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</si>
  <si>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</si>
  <si>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</si>
  <si>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</si>
  <si>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</si>
  <si>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</si>
  <si>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</si>
  <si>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</si>
  <si>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</si>
  <si>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</si>
  <si>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</si>
  <si>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</si>
  <si>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</si>
  <si>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</si>
  <si>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</si>
  <si>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</si>
  <si>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</si>
  <si>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</si>
  <si>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</si>
  <si>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</si>
  <si>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</si>
  <si>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</si>
  <si>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</si>
  <si>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</si>
  <si>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</si>
  <si>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</si>
  <si>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</si>
  <si>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</si>
  <si>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</si>
  <si>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</si>
  <si>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</si>
  <si>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</si>
  <si>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</si>
  <si>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</si>
  <si>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</si>
  <si>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</si>
  <si>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</si>
  <si>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</si>
  <si>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</si>
  <si>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</si>
  <si>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</si>
  <si>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</si>
  <si>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</si>
  <si>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</si>
  <si>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</si>
  <si>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</si>
  <si>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</si>
  <si>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</si>
  <si>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</si>
  <si>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</si>
  <si>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</si>
  <si>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</si>
  <si>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</si>
  <si>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</si>
  <si>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</si>
  <si>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</si>
  <si>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</si>
  <si>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</si>
  <si>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</si>
  <si>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</si>
  <si>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</si>
  <si>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</si>
  <si>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</si>
  <si>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</si>
  <si>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</si>
  <si>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</si>
  <si>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</si>
  <si>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</si>
  <si>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</si>
  <si>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</si>
  <si>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</si>
  <si>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</si>
  <si>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</si>
  <si>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</si>
  <si>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</si>
  <si>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</si>
  <si>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</si>
  <si>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</si>
  <si>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</si>
  <si>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</si>
  <si>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</si>
  <si>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</si>
  <si>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</si>
  <si>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</si>
  <si>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</si>
  <si>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</si>
  <si>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</si>
  <si>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</si>
  <si>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</si>
  <si>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</si>
  <si>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</si>
  <si>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</si>
  <si>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</si>
  <si>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</si>
  <si>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</si>
  <si>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</si>
  <si>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</si>
  <si>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</si>
  <si>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</si>
  <si>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</si>
  <si>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</si>
  <si>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</si>
  <si>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</si>
  <si>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</si>
  <si>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</si>
  <si>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</si>
  <si>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</si>
  <si>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</si>
  <si>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</si>
  <si>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</si>
  <si>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</si>
  <si>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</si>
  <si>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</si>
  <si>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</si>
  <si>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</si>
  <si>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</si>
  <si>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</si>
  <si>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</si>
  <si>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</si>
  <si>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</si>
  <si>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</si>
  <si>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</si>
  <si>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</si>
  <si>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</si>
  <si>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</si>
  <si>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</si>
  <si>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</si>
  <si>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</si>
  <si>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</si>
  <si>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</si>
  <si>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</si>
  <si>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</si>
  <si>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</si>
  <si>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</si>
  <si>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</si>
  <si>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</si>
  <si>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</si>
  <si>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</si>
  <si>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</si>
  <si>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</si>
  <si>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</si>
  <si>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</si>
  <si>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</si>
  <si>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</si>
  <si>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</si>
  <si>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</si>
  <si>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</si>
  <si>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</si>
  <si>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</si>
  <si>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</si>
  <si>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</si>
  <si>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</si>
  <si>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</si>
  <si>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</si>
  <si>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</si>
  <si>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</si>
  <si>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</si>
  <si>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</si>
  <si>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</si>
  <si>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</si>
  <si>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</si>
  <si>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</si>
  <si>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</si>
  <si>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</si>
  <si>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</si>
  <si>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</si>
  <si>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</si>
  <si>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</si>
  <si>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</si>
  <si>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</si>
  <si>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</si>
  <si>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</si>
  <si>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</si>
  <si>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</si>
  <si>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</si>
  <si>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</si>
  <si>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</si>
  <si>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</si>
  <si>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</si>
  <si>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</si>
  <si>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</si>
  <si>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</si>
  <si>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</si>
  <si>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</si>
  <si>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</si>
  <si>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</si>
  <si>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</si>
  <si>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</si>
  <si>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</si>
  <si>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</si>
  <si>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</si>
  <si>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</si>
  <si>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</si>
  <si>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</si>
  <si>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</si>
  <si>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</si>
  <si>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</si>
  <si>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</si>
  <si>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</si>
  <si>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</si>
  <si>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</si>
  <si>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</si>
  <si>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</si>
  <si>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</si>
  <si>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</si>
  <si>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</si>
  <si>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</si>
  <si>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</si>
  <si>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</si>
  <si>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</si>
  <si>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</si>
  <si>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</si>
  <si>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</si>
  <si>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</si>
  <si>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</si>
  <si>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</si>
  <si>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</si>
  <si>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</si>
  <si>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</si>
  <si>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</si>
  <si>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</si>
  <si>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</si>
  <si>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</si>
  <si>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</si>
  <si>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</si>
  <si>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</si>
  <si>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</si>
  <si>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</si>
  <si>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</si>
  <si>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</si>
  <si>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</si>
  <si>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</si>
  <si>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</si>
  <si>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</si>
  <si>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</si>
  <si>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</si>
  <si>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</si>
  <si>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</si>
  <si>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</si>
  <si>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</si>
  <si>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</si>
  <si>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</si>
  <si>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</si>
  <si>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</si>
  <si>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</si>
  <si>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</si>
  <si>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</si>
  <si>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</si>
  <si>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</si>
  <si>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</si>
  <si>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</si>
  <si>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</si>
  <si>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</si>
  <si>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</si>
  <si>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</si>
  <si>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</si>
  <si>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</si>
  <si>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</si>
  <si>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</si>
  <si>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</si>
  <si>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</si>
  <si>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</si>
  <si>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</si>
  <si>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</si>
  <si>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</si>
  <si>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</si>
  <si>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</si>
  <si>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</si>
  <si>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</si>
  <si>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</si>
  <si>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</si>
  <si>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</si>
  <si>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</si>
  <si>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</si>
  <si>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</si>
  <si>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</si>
  <si>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</si>
  <si>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</si>
  <si>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</si>
  <si>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</si>
  <si>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</si>
  <si>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</si>
  <si>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</si>
  <si>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</si>
  <si>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</si>
  <si>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</si>
  <si>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</si>
  <si>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</si>
  <si>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</si>
  <si>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</si>
  <si>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</si>
  <si>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</si>
  <si>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</si>
  <si>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</si>
  <si>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</si>
  <si>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</si>
  <si>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</si>
  <si>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</si>
  <si>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</si>
  <si>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</si>
  <si>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</si>
  <si>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</si>
  <si>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</si>
  <si>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</si>
  <si>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</si>
  <si>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</si>
  <si>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</si>
  <si>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</si>
  <si>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</si>
  <si>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</si>
  <si>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</si>
  <si>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</si>
  <si>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</si>
  <si>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</si>
  <si>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</si>
  <si>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</si>
  <si>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</si>
  <si>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</si>
  <si>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</si>
  <si>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</si>
  <si>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</si>
  <si>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</si>
  <si>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</si>
  <si>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</si>
  <si>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</si>
  <si>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</si>
  <si>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</si>
  <si>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</si>
  <si>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</si>
  <si>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</si>
  <si>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</si>
  <si>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</si>
  <si>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</si>
  <si>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</si>
  <si>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</si>
  <si>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</si>
  <si>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</si>
  <si>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</si>
  <si>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</si>
  <si>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</si>
  <si>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</si>
  <si>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</si>
  <si>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</si>
  <si>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</si>
  <si>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</si>
  <si>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</si>
  <si>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</si>
  <si>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</si>
  <si>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</si>
  <si>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</si>
  <si>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</si>
  <si>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</si>
  <si>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</si>
  <si>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</si>
  <si>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</si>
  <si>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</si>
  <si>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</si>
  <si>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</si>
  <si>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</si>
  <si>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</si>
  <si>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</si>
  <si>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</si>
  <si>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</si>
  <si>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</si>
  <si>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</si>
  <si>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</si>
  <si>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</si>
  <si>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</si>
  <si>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</si>
  <si>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</si>
  <si>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</si>
  <si>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</si>
  <si>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</si>
  <si>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</si>
  <si>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</si>
  <si>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</si>
  <si>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</si>
  <si>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</si>
  <si>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</si>
  <si>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</si>
  <si>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</si>
  <si>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</si>
  <si>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</si>
  <si>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</si>
  <si>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</si>
  <si>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</si>
  <si>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</si>
  <si>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</si>
  <si>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</si>
  <si>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</si>
  <si>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</si>
  <si>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</si>
  <si>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</si>
  <si>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</si>
  <si>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</si>
  <si>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</si>
  <si>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</si>
  <si>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</si>
  <si>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</si>
  <si>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</si>
  <si>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</si>
  <si>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</si>
  <si>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</si>
  <si>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</si>
  <si>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</si>
  <si>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</si>
  <si>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</si>
  <si>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</si>
  <si>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</si>
  <si>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</si>
  <si>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</si>
  <si>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</si>
  <si>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</si>
  <si>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</si>
  <si>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</si>
  <si>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</si>
  <si>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</si>
  <si>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</si>
  <si>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</si>
  <si>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</si>
  <si>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</si>
  <si>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</si>
  <si>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</si>
  <si>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</si>
  <si>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</si>
  <si>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</si>
  <si>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</si>
  <si>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</si>
  <si>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</si>
  <si>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</si>
  <si>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</si>
  <si>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</si>
  <si>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</si>
  <si>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</si>
  <si>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</si>
  <si>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</si>
  <si>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</si>
  <si>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</si>
  <si>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</si>
  <si>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</si>
  <si>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</si>
  <si>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</si>
  <si>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</si>
  <si>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</si>
  <si>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</si>
  <si>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</si>
  <si>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</si>
  <si>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</si>
  <si>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</si>
  <si>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</si>
  <si>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</si>
  <si>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</si>
  <si>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</si>
  <si>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</si>
  <si>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</si>
  <si>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</si>
  <si>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</si>
  <si>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</si>
  <si>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</si>
  <si>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</si>
  <si>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</si>
  <si>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</si>
  <si>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</si>
  <si>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</si>
  <si>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</si>
  <si>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</si>
  <si>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</si>
  <si>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</si>
  <si>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</si>
  <si>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</si>
  <si>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</si>
  <si>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</si>
  <si>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</si>
  <si>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</si>
  <si>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</si>
  <si>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</si>
  <si>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</si>
  <si>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</si>
  <si>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</si>
  <si>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</si>
  <si>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</si>
  <si>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</si>
  <si>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</si>
  <si>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</si>
  <si>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</si>
  <si>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</si>
  <si>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</si>
  <si>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</si>
  <si>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</si>
  <si>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</si>
  <si>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</si>
  <si>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</si>
  <si>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</si>
  <si>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</si>
  <si>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</si>
  <si>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</si>
  <si>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</si>
  <si>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</si>
  <si>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</si>
  <si>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</si>
  <si>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</si>
  <si>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</si>
  <si>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</si>
  <si>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</si>
  <si>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</si>
  <si>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</si>
  <si>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</si>
  <si>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</si>
  <si>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</si>
  <si>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</si>
  <si>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</si>
  <si>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</si>
  <si>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</si>
  <si>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</si>
  <si>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</si>
  <si>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</si>
  <si>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</si>
  <si>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</si>
  <si>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</si>
  <si>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</si>
  <si>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</si>
  <si>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</si>
  <si>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</si>
  <si>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</si>
  <si>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</si>
  <si>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</si>
  <si>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</si>
  <si>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</si>
  <si>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</si>
  <si>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</si>
  <si>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</si>
  <si>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</si>
  <si>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</si>
  <si>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</si>
  <si>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</si>
  <si>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</si>
  <si>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</si>
  <si>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</si>
  <si>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</si>
  <si>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</si>
  <si>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</si>
  <si>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</si>
  <si>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</si>
  <si>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</si>
  <si>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</si>
  <si>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</si>
  <si>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</si>
  <si>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</si>
  <si>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</si>
  <si>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</si>
  <si>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</si>
  <si>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</si>
  <si>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</si>
  <si>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</si>
  <si>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</si>
  <si>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</si>
  <si>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</si>
  <si>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</si>
  <si>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</si>
  <si>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</si>
  <si>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</si>
  <si>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</si>
  <si>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</si>
  <si>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</si>
  <si>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</si>
  <si>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</si>
  <si>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</si>
  <si>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</si>
  <si>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</si>
  <si>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</si>
  <si>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</si>
  <si>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</si>
  <si>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</si>
  <si>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</si>
  <si>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</si>
  <si>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</si>
  <si>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</si>
  <si>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</si>
  <si>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</si>
  <si>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</si>
  <si>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</si>
  <si>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</si>
  <si>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</si>
  <si>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</si>
  <si>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</si>
  <si>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</si>
  <si>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</si>
  <si>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</si>
  <si>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</si>
  <si>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</si>
  <si>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</si>
  <si>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</si>
  <si>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</si>
  <si>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</si>
  <si>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</si>
  <si>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</si>
  <si>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</si>
  <si>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</si>
  <si>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</si>
  <si>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</si>
  <si>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</si>
  <si>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</si>
  <si>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</si>
  <si>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</si>
  <si>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</si>
  <si>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</si>
  <si>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</si>
  <si>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</si>
  <si>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</si>
  <si>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</si>
  <si>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</si>
  <si>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</si>
  <si>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</si>
  <si>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</si>
  <si>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</si>
  <si>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</si>
  <si>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</si>
  <si>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</si>
  <si>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</si>
  <si>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</si>
  <si>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</si>
  <si>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</si>
  <si>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</si>
  <si>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</si>
  <si>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</si>
  <si>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</si>
  <si>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</si>
  <si>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</si>
  <si>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</si>
  <si>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</si>
  <si>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</si>
  <si>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</si>
  <si>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</si>
  <si>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</si>
  <si>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</si>
  <si>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</si>
  <si>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</si>
  <si>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</si>
  <si>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</si>
  <si>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</si>
  <si>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</si>
  <si>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</si>
  <si>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</si>
  <si>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</si>
  <si>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</si>
  <si>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</si>
  <si>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</si>
  <si>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</si>
  <si>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</si>
  <si>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</si>
  <si>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</si>
  <si>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</si>
  <si>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</si>
  <si>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</si>
  <si>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</si>
  <si>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</si>
  <si>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</si>
  <si>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</si>
  <si>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</si>
  <si>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</si>
  <si>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</si>
  <si>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</si>
  <si>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</si>
  <si>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</si>
  <si>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</si>
  <si>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</si>
  <si>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</si>
  <si>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</si>
  <si>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</si>
  <si>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</si>
  <si>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</si>
  <si>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</si>
  <si>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</si>
  <si>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</si>
  <si>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</si>
  <si>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</si>
  <si>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</si>
  <si>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</si>
  <si>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</si>
  <si>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</si>
  <si>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</si>
  <si>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</si>
  <si>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</si>
  <si>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</si>
  <si>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</si>
  <si>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</si>
  <si>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</si>
  <si>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</si>
  <si>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</si>
  <si>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</si>
  <si>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</si>
  <si>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</si>
  <si>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</si>
  <si>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</si>
  <si>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</si>
  <si>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</si>
  <si>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</si>
  <si>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</si>
  <si>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</si>
  <si>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</si>
  <si>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</si>
  <si>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</si>
  <si>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</si>
  <si>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</si>
  <si>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</si>
  <si>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</si>
  <si>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</si>
  <si>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</si>
  <si>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</si>
  <si>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</si>
  <si>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</si>
  <si>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</si>
  <si>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</si>
  <si>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</si>
  <si>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</si>
  <si>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</si>
  <si>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</si>
  <si>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</si>
  <si>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</si>
  <si>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</si>
  <si>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</si>
  <si>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</si>
  <si>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</si>
  <si>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</si>
  <si>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</si>
  <si>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</si>
  <si>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</si>
  <si>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</si>
  <si>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</si>
  <si>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</si>
  <si>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</si>
  <si>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</si>
  <si>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</si>
  <si>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</si>
  <si>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</si>
  <si>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</si>
  <si>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</si>
  <si>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</si>
  <si>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</si>
  <si>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</si>
  <si>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</si>
  <si>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</si>
  <si>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</si>
  <si>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</si>
  <si>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</si>
  <si>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</si>
  <si>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</si>
  <si>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</si>
  <si>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</si>
  <si>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</si>
  <si>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</si>
  <si>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</si>
  <si>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</si>
  <si>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</si>
  <si>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</si>
  <si>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</si>
  <si>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</si>
  <si>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</si>
  <si>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</si>
  <si>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</si>
  <si>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</si>
  <si>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</si>
  <si>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</si>
  <si>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</si>
  <si>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</si>
  <si>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</si>
  <si>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</si>
  <si>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</si>
  <si>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</si>
  <si>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</si>
  <si>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</si>
  <si>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</si>
  <si>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</si>
  <si>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</si>
  <si>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</si>
  <si>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</si>
  <si>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</si>
  <si>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</si>
  <si>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</si>
  <si>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</si>
  <si>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</si>
  <si>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</si>
  <si>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</si>
  <si>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</si>
  <si>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</si>
  <si>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</si>
  <si>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</si>
  <si>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</si>
  <si>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</si>
  <si>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</si>
  <si>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</si>
  <si>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</si>
  <si>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</si>
  <si>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</si>
  <si>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</si>
  <si>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</si>
  <si>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</si>
  <si>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</si>
  <si>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</si>
  <si>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</si>
  <si>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</si>
  <si>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</si>
  <si>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</si>
  <si>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</si>
  <si>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</si>
  <si>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</si>
  <si>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</si>
  <si>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</si>
  <si>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</si>
  <si>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</si>
  <si>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</si>
  <si>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</si>
  <si>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</si>
  <si>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</si>
  <si>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</si>
  <si>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</si>
  <si>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</si>
  <si>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</si>
  <si>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</si>
  <si>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</si>
  <si>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</si>
  <si>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</si>
  <si>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</si>
  <si>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</si>
  <si>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</si>
  <si>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</si>
  <si>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</si>
  <si>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</si>
  <si>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</si>
  <si>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</si>
  <si>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</si>
  <si>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</si>
  <si>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</si>
  <si>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</si>
  <si>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</si>
  <si>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</si>
  <si>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</si>
  <si>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</si>
  <si>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</si>
  <si>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</si>
  <si>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</si>
  <si>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</si>
  <si>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</si>
  <si>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</si>
  <si>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</si>
  <si>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</si>
  <si>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</si>
  <si>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</si>
  <si>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</si>
  <si>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</si>
  <si>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</si>
  <si>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</si>
  <si>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</si>
  <si>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</si>
  <si>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</si>
  <si>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</si>
  <si>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</si>
  <si>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</si>
  <si>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</si>
  <si>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</si>
  <si>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</si>
  <si>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</si>
  <si>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</si>
  <si>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</si>
  <si>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</si>
  <si>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</si>
  <si>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</si>
  <si>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</si>
  <si>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</si>
  <si>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</si>
  <si>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</si>
  <si>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</si>
  <si>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</si>
  <si>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</si>
  <si>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</si>
  <si>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</si>
  <si>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</si>
  <si>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</si>
  <si>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</si>
  <si>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</si>
  <si>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</si>
  <si>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</si>
  <si>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</si>
  <si>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</si>
  <si>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</si>
  <si>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</si>
  <si>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</si>
  <si>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</si>
  <si>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</si>
  <si>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</si>
  <si>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</si>
  <si>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</si>
  <si>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</si>
  <si>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</si>
  <si>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</si>
  <si>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</si>
  <si>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</si>
  <si>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</si>
  <si>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</si>
  <si>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</si>
  <si>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</si>
  <si>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</si>
  <si>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</si>
  <si>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</si>
  <si>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</si>
  <si>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</si>
  <si>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</si>
  <si>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</si>
  <si>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</si>
  <si>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</si>
  <si>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</si>
  <si>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</si>
  <si>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</si>
  <si>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</si>
  <si>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</si>
  <si>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</si>
  <si>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</si>
  <si>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</si>
  <si>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</si>
  <si>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</si>
  <si>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</si>
  <si>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</si>
  <si>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</si>
  <si>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</si>
  <si>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</si>
  <si>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</si>
  <si>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</si>
  <si>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</si>
  <si>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</si>
  <si>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</si>
  <si>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</si>
  <si>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</si>
  <si>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</si>
  <si>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</si>
  <si>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</si>
  <si>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</si>
  <si>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</si>
  <si>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</si>
  <si>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</si>
  <si>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</si>
  <si>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</si>
  <si>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</si>
  <si>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</si>
  <si>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</si>
  <si>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</si>
  <si>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</si>
  <si>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</si>
  <si>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</si>
  <si>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</si>
  <si>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</si>
  <si>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</si>
  <si>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</si>
  <si>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</si>
  <si>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</si>
  <si>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</si>
  <si>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</si>
  <si>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</si>
  <si>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</si>
  <si>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</si>
  <si>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</si>
  <si>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</si>
  <si>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</si>
  <si>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</si>
  <si>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</si>
  <si>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</si>
  <si>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</si>
  <si>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</si>
  <si>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</si>
  <si>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</si>
  <si>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</si>
  <si>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</si>
  <si>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</si>
  <si>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</si>
  <si>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</si>
  <si>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</si>
  <si>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</si>
  <si>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</si>
  <si>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</si>
  <si>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</si>
  <si>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</si>
  <si>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</si>
  <si>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</si>
  <si>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</si>
  <si>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</si>
  <si>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</si>
  <si>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</si>
  <si>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</si>
  <si>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</si>
  <si>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</si>
  <si>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</si>
  <si>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</si>
  <si>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</si>
  <si>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</si>
  <si>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</si>
  <si>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</si>
  <si>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</si>
  <si>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</si>
  <si>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</si>
  <si>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</si>
  <si>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</si>
  <si>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</si>
  <si>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</si>
  <si>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</si>
  <si>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</si>
  <si>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</si>
  <si>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</si>
  <si>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</si>
  <si>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</si>
  <si>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</si>
  <si>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</si>
  <si>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</si>
  <si>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</si>
  <si>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</si>
  <si>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</si>
  <si>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</si>
  <si>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</si>
  <si>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</si>
  <si>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</si>
  <si>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</si>
  <si>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</si>
  <si>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</si>
  <si>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</si>
  <si>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</si>
  <si>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</si>
  <si>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</si>
  <si>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</si>
  <si>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</si>
  <si>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</si>
  <si>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</si>
  <si>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</si>
  <si>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</si>
  <si>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</si>
  <si>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</si>
  <si>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</si>
  <si>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</si>
  <si>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</si>
  <si>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</si>
  <si>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</si>
  <si>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</si>
  <si>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</si>
  <si>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</si>
  <si>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</si>
  <si>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</si>
  <si>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</si>
  <si>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</si>
  <si>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</si>
  <si>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</si>
  <si>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</si>
  <si>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</si>
  <si>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</si>
  <si>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</si>
  <si>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</si>
  <si>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</si>
  <si>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</si>
  <si>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</si>
  <si>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</si>
  <si>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</si>
  <si>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</si>
  <si>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</si>
  <si>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</si>
  <si>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</si>
  <si>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</si>
  <si>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</si>
  <si>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</si>
  <si>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</si>
  <si>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</si>
  <si>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</si>
  <si>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</si>
  <si>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</si>
  <si>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</si>
  <si>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</si>
  <si>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</si>
  <si>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</si>
  <si>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</si>
  <si>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</si>
  <si>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</si>
  <si>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</si>
  <si>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</si>
  <si>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</si>
  <si>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</si>
  <si>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</si>
  <si>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</si>
  <si>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</si>
  <si>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</si>
  <si>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</si>
  <si>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</si>
  <si>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</si>
  <si>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</si>
  <si>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</si>
  <si>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</si>
  <si>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</si>
  <si>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</si>
  <si>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</si>
  <si>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</si>
  <si>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</si>
  <si>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</si>
  <si>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</si>
  <si>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</si>
  <si>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</si>
  <si>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</si>
  <si>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</si>
  <si>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</si>
  <si>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</si>
  <si>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</si>
  <si>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</si>
  <si>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</si>
  <si>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</si>
  <si>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</si>
  <si>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</si>
  <si>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</si>
  <si>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</si>
  <si>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</si>
  <si>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</si>
  <si>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</si>
  <si>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</si>
  <si>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</si>
  <si>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</si>
  <si>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</si>
  <si>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</si>
  <si>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</si>
  <si>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</si>
  <si>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</si>
  <si>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</si>
  <si>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</si>
  <si>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</si>
  <si>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</si>
  <si>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</si>
  <si>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</si>
  <si>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</si>
  <si>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</si>
  <si>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</si>
  <si>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</si>
  <si>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</si>
  <si>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</si>
  <si>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</si>
  <si>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</si>
  <si>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</si>
  <si>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</si>
  <si>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</si>
  <si>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</si>
  <si>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</si>
  <si>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</si>
  <si>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</si>
  <si>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</si>
  <si>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</si>
  <si>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</si>
  <si>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</si>
  <si>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</si>
  <si>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</si>
  <si>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</si>
  <si>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</si>
  <si>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</si>
  <si>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</si>
  <si>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</si>
  <si>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</si>
  <si>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</si>
  <si>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</si>
  <si>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</si>
  <si>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</si>
  <si>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</si>
  <si>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</si>
  <si>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</si>
  <si>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</si>
  <si>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</si>
  <si>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</si>
  <si>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</si>
  <si>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</si>
  <si>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</si>
  <si>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</si>
  <si>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</si>
  <si>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</si>
  <si>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</si>
  <si>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</si>
  <si>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</si>
  <si>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</si>
  <si>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</si>
  <si>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</si>
  <si>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</si>
  <si>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</si>
  <si>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</si>
  <si>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</si>
  <si>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</si>
  <si>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</si>
  <si>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</si>
  <si>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</si>
  <si>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</si>
  <si>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</si>
  <si>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</si>
  <si>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</si>
  <si>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</si>
  <si>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</si>
  <si>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</si>
  <si>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</si>
  <si>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</si>
  <si>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</si>
  <si>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</si>
  <si>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</si>
  <si>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</si>
  <si>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</si>
  <si>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</si>
  <si>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</si>
  <si>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</si>
  <si>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</si>
  <si>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</si>
  <si>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</si>
  <si>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</si>
  <si>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</si>
  <si>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</si>
  <si>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</si>
  <si>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</si>
  <si>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</si>
  <si>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</si>
  <si>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</si>
  <si>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</si>
  <si>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</si>
  <si>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</si>
  <si>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</si>
  <si>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</si>
  <si>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</si>
  <si>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</si>
  <si>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</si>
  <si>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</si>
  <si>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</si>
  <si>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</si>
  <si>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</si>
  <si>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</si>
  <si>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</si>
  <si>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</si>
  <si>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</si>
  <si>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</si>
  <si>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</si>
  <si>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</si>
  <si>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</si>
  <si>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</si>
  <si>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</si>
  <si>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</si>
  <si>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</si>
  <si>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</si>
  <si>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</si>
  <si>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</si>
  <si>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</si>
  <si>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</si>
  <si>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</si>
  <si>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</si>
  <si>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</si>
  <si>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</si>
  <si>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</si>
  <si>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</si>
  <si>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</si>
  <si>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</si>
  <si>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</si>
  <si>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</si>
  <si>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</si>
  <si>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</si>
  <si>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</si>
  <si>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</si>
  <si>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</si>
  <si>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</si>
  <si>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</si>
  <si>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</si>
  <si>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</si>
  <si>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</si>
  <si>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</si>
  <si>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</si>
  <si>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</si>
  <si>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</si>
  <si>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</si>
  <si>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</si>
  <si>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</si>
  <si>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</si>
  <si>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</si>
  <si>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</si>
  <si>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</si>
  <si>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</si>
  <si>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</si>
  <si>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</si>
  <si>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</si>
  <si>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</si>
  <si>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</si>
  <si>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</si>
  <si>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</si>
  <si>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</si>
  <si>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</si>
  <si>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</si>
  <si>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</si>
  <si>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</si>
  <si>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</si>
  <si>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</si>
  <si>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</si>
  <si>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</si>
  <si>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</si>
  <si>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</si>
  <si>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</si>
  <si>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</si>
  <si>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</si>
  <si>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</si>
  <si>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</si>
  <si>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</si>
  <si>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</si>
  <si>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</si>
  <si>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</si>
  <si>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</si>
  <si>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</si>
  <si>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</si>
  <si>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</si>
  <si>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</si>
  <si>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</si>
  <si>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</si>
  <si>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</si>
  <si>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</si>
  <si>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</si>
  <si>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</si>
  <si>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</si>
  <si>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</si>
  <si>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</si>
  <si>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</si>
  <si>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</si>
  <si>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</si>
  <si>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</si>
  <si>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</si>
  <si>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</si>
  <si>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</si>
  <si>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</si>
  <si>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</si>
  <si>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</si>
  <si>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</si>
  <si>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</si>
  <si>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</si>
  <si>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</si>
  <si>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</si>
  <si>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</si>
  <si>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</si>
  <si>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</si>
  <si>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</si>
  <si>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</si>
  <si>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</si>
  <si>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</si>
  <si>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</si>
  <si>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</si>
  <si>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</si>
  <si>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</si>
  <si>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</si>
  <si>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</si>
  <si>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</si>
  <si>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</si>
  <si>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</si>
  <si>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</si>
  <si>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</si>
  <si>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</si>
  <si>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</si>
  <si>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</si>
  <si>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</si>
  <si>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</si>
  <si>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</si>
  <si>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</si>
  <si>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</si>
  <si>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</si>
  <si>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</si>
  <si>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</si>
  <si>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</si>
  <si>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</si>
  <si>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</si>
  <si>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</si>
  <si>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</si>
  <si>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</si>
  <si>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</si>
  <si>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</si>
  <si>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</si>
  <si>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</si>
  <si>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</si>
  <si>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</si>
  <si>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</si>
  <si>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</si>
  <si>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</si>
  <si>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</si>
  <si>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</si>
  <si>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</si>
  <si>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</si>
  <si>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</si>
  <si>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</si>
  <si>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</si>
  <si>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</si>
  <si>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</si>
  <si>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</si>
  <si>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</si>
  <si>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</si>
  <si>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</si>
  <si>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</si>
  <si>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</si>
  <si>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</si>
  <si>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</si>
  <si>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</si>
  <si>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</si>
  <si>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</si>
  <si>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</si>
  <si>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</si>
  <si>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</si>
  <si>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</si>
  <si>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</si>
  <si>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</si>
  <si>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</si>
  <si>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</si>
  <si>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</si>
  <si>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</si>
  <si>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</si>
  <si>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</si>
  <si>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</si>
  <si>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</si>
  <si>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</si>
  <si>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</si>
  <si>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</si>
  <si>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</si>
  <si>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</si>
  <si>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</si>
  <si>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</si>
  <si>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</si>
  <si>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</si>
  <si>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</si>
  <si>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</si>
  <si>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</si>
  <si>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</si>
  <si>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</si>
  <si>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</si>
  <si>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</si>
  <si>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</si>
  <si>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</si>
  <si>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</si>
  <si>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</si>
  <si>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</si>
  <si>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</si>
  <si>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</si>
  <si>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</si>
  <si>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</si>
  <si>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</si>
  <si>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</si>
  <si>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</si>
  <si>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</si>
  <si>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</si>
  <si>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</si>
  <si>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</si>
  <si>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</si>
  <si>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</si>
  <si>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</si>
  <si>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</si>
  <si>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</si>
  <si>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</si>
  <si>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</si>
  <si>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</si>
  <si>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</si>
  <si>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</si>
  <si>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</si>
  <si>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</si>
  <si>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</si>
  <si>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</si>
  <si>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</si>
  <si>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</si>
  <si>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</si>
  <si>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</si>
  <si>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</si>
  <si>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</si>
  <si>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</si>
  <si>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</si>
  <si>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</si>
  <si>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</si>
  <si>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</si>
  <si>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</si>
  <si>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</si>
  <si>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</si>
  <si>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</si>
  <si>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</si>
  <si>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</si>
  <si>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</si>
  <si>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</si>
  <si>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</si>
  <si>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</si>
  <si>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</si>
  <si>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</si>
  <si>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</si>
  <si>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</si>
  <si>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</si>
  <si>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</si>
  <si>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</si>
  <si>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</si>
  <si>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</si>
  <si>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</si>
  <si>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</si>
  <si>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</si>
  <si>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</si>
  <si>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</si>
  <si>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</si>
  <si>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</si>
  <si>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</si>
  <si>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</si>
  <si>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</si>
  <si>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</si>
  <si>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</si>
  <si>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</si>
  <si>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</si>
  <si>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</si>
  <si>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</si>
  <si>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</si>
  <si>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</si>
  <si>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</si>
  <si>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</si>
  <si>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</si>
  <si>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</si>
  <si>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</si>
  <si>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</si>
  <si>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</si>
  <si>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</si>
  <si>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</si>
  <si>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</si>
  <si>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</si>
  <si>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</si>
  <si>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</si>
  <si>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</si>
  <si>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</si>
  <si>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</si>
  <si>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</si>
  <si>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</si>
  <si>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</si>
  <si>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</si>
  <si>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</si>
  <si>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</si>
  <si>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</si>
  <si>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</si>
  <si>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</si>
  <si>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</si>
  <si>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</si>
  <si>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</si>
  <si>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</si>
  <si>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</si>
  <si>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</si>
  <si>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</si>
  <si>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</si>
  <si>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</si>
  <si>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</si>
  <si>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</si>
  <si>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</si>
  <si>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</si>
  <si>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</si>
  <si>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</si>
  <si>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</si>
  <si>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</si>
  <si>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</si>
  <si>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</si>
  <si>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</si>
  <si>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</si>
  <si>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</si>
  <si>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</si>
  <si>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</si>
  <si>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</si>
  <si>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</si>
  <si>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</si>
  <si>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</si>
  <si>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</si>
  <si>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</si>
  <si>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</si>
  <si>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</si>
  <si>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</si>
  <si>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</si>
  <si>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</si>
  <si>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</si>
  <si>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</si>
  <si>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</si>
  <si>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</si>
  <si>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</si>
  <si>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</si>
  <si>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</si>
  <si>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</si>
  <si>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</si>
  <si>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</si>
  <si>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</si>
  <si>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</si>
  <si>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</si>
  <si>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</si>
  <si>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</si>
  <si>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</si>
  <si>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</si>
  <si>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</si>
  <si>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</si>
  <si>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</si>
  <si>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</si>
  <si>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</si>
  <si>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</si>
  <si>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</si>
  <si>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</si>
  <si>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</si>
  <si>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</si>
  <si>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</si>
  <si>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</si>
  <si>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</si>
  <si>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</si>
  <si>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</si>
  <si>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</si>
  <si>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</si>
  <si>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</si>
  <si>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</si>
  <si>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</si>
  <si>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</si>
  <si>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</si>
  <si>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</si>
  <si>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</si>
  <si>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</si>
  <si>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</si>
  <si>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</si>
  <si>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</si>
  <si>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</si>
  <si>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</si>
  <si>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</si>
  <si>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</si>
  <si>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</si>
  <si>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</si>
  <si>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</si>
  <si>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</si>
  <si>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</si>
  <si>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</si>
  <si>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</si>
  <si>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</si>
  <si>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</si>
  <si>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</si>
  <si>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</si>
  <si>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</si>
  <si>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</si>
  <si>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</si>
  <si>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</si>
  <si>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</si>
  <si>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</si>
  <si>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</si>
  <si>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</si>
  <si>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</si>
  <si>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</si>
  <si>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</si>
  <si>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</si>
  <si>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</si>
  <si>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</si>
  <si>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</si>
  <si>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</si>
  <si>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</si>
  <si>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</si>
  <si>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</si>
  <si>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</si>
  <si>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</si>
  <si>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</si>
  <si>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</si>
  <si>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</si>
  <si>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</si>
  <si>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</si>
  <si>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</si>
  <si>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</si>
  <si>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</si>
  <si>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</si>
  <si>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</si>
  <si>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</si>
  <si>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</si>
  <si>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</si>
  <si>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</si>
  <si>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</si>
  <si>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</si>
  <si>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</si>
  <si>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</si>
  <si>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</si>
  <si>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</si>
  <si>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</si>
  <si>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</si>
  <si>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</si>
  <si>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</si>
  <si>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</si>
  <si>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</si>
  <si>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</si>
  <si>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</si>
  <si>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</si>
  <si>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</si>
  <si>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</si>
  <si>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</si>
  <si>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</si>
  <si>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</si>
  <si>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</si>
  <si>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</si>
  <si>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</si>
  <si>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</si>
  <si>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</si>
  <si>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</si>
  <si>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</si>
  <si>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</si>
  <si>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</si>
  <si>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</si>
  <si>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</si>
  <si>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</si>
  <si>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</si>
  <si>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</si>
  <si>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</si>
  <si>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</si>
  <si>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</si>
  <si>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</si>
  <si>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</si>
  <si>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</si>
  <si>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</si>
  <si>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</si>
  <si>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</si>
  <si>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</si>
  <si>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</si>
  <si>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</si>
  <si>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</si>
  <si>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</si>
  <si>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</si>
  <si>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</si>
  <si>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</si>
  <si>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</si>
  <si>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</si>
  <si>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</si>
  <si>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</si>
  <si>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</si>
  <si>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</si>
  <si>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</si>
  <si>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</si>
  <si>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</si>
  <si>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</si>
  <si>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</si>
  <si>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</si>
  <si>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</si>
  <si>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</si>
  <si>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</si>
  <si>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</si>
  <si>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</si>
  <si>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</si>
  <si>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</si>
  <si>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</si>
  <si>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</si>
  <si>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</si>
  <si>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</si>
  <si>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</si>
  <si>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</si>
  <si>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</si>
  <si>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</si>
  <si>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</si>
  <si>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</si>
  <si>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</si>
  <si>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</si>
  <si>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</si>
  <si>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</si>
  <si>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</si>
  <si>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</si>
  <si>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</si>
  <si>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</si>
  <si>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</si>
  <si>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</si>
  <si>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</si>
  <si>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</si>
  <si>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</si>
  <si>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</si>
  <si>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</si>
  <si>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</si>
  <si>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</si>
  <si>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</si>
  <si>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</si>
  <si>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</si>
  <si>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</si>
  <si>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</si>
  <si>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</si>
  <si>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</si>
  <si>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</si>
  <si>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</si>
  <si>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</si>
  <si>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</si>
  <si>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</si>
  <si>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</si>
  <si>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</si>
  <si>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</si>
  <si>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</si>
  <si>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</si>
  <si>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</si>
  <si>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</si>
  <si>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</si>
  <si>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</si>
  <si>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</si>
  <si>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</si>
  <si>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</si>
  <si>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</si>
  <si>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</si>
  <si>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</si>
  <si>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</si>
  <si>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</si>
  <si>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</si>
  <si>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</si>
  <si>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</si>
  <si>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</si>
  <si>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</si>
  <si>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</si>
  <si>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</si>
  <si>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</si>
  <si>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</si>
  <si>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</si>
  <si>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</si>
  <si>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</si>
  <si>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</si>
  <si>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</si>
  <si>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</si>
  <si>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</si>
  <si>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</si>
  <si>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</si>
  <si>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</si>
  <si>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</si>
  <si>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</si>
  <si>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</si>
  <si>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</si>
  <si>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</si>
  <si>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</si>
  <si>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</si>
  <si>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</si>
  <si>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</si>
  <si>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</si>
  <si>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</si>
  <si>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</si>
  <si>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</si>
  <si>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</si>
  <si>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</si>
  <si>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</si>
  <si>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</si>
  <si>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</si>
  <si>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</si>
  <si>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</si>
  <si>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</si>
  <si>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</si>
  <si>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</si>
  <si>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</si>
  <si>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</si>
  <si>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</si>
  <si>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</si>
  <si>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</si>
  <si>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</si>
  <si>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</si>
  <si>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</si>
  <si>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</si>
  <si>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</si>
  <si>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</si>
  <si>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</si>
  <si>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</si>
  <si>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</si>
  <si>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</si>
  <si>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</si>
  <si>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</si>
  <si>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</si>
  <si>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</si>
  <si>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</si>
  <si>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</si>
  <si>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</si>
  <si>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</si>
  <si>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</si>
  <si>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</si>
  <si>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</si>
  <si>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</si>
  <si>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</si>
  <si>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</si>
  <si>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</si>
  <si>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</si>
  <si>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</si>
  <si>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</si>
  <si>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</si>
  <si>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</si>
  <si>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</si>
  <si>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</si>
  <si>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</si>
  <si>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</si>
  <si>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</si>
  <si>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</si>
  <si>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</si>
  <si>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</si>
  <si>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</si>
  <si>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</si>
  <si>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</si>
  <si>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</si>
  <si>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</si>
  <si>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</si>
  <si>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</si>
  <si>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</si>
  <si>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</si>
  <si>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</si>
  <si>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</si>
  <si>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</si>
  <si>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</si>
  <si>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</si>
  <si>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</si>
  <si>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</si>
  <si>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</si>
  <si>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</si>
  <si>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</si>
  <si>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</si>
  <si>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</si>
  <si>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</si>
  <si>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</si>
  <si>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</si>
  <si>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</si>
  <si>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</si>
  <si>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</si>
  <si>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</si>
  <si>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</si>
  <si>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</si>
  <si>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</si>
  <si>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</si>
  <si>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</si>
  <si>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</si>
  <si>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</si>
  <si>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</si>
  <si>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</si>
  <si>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</si>
  <si>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</si>
  <si>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</si>
  <si>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</si>
  <si>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</si>
  <si>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</si>
  <si>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</si>
  <si>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</si>
  <si>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</si>
  <si>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</si>
  <si>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</si>
  <si>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</si>
  <si>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</si>
  <si>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</si>
  <si>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</si>
  <si>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</si>
  <si>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</si>
  <si>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</si>
  <si>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</si>
  <si>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</si>
  <si>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</si>
  <si>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</si>
  <si>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</si>
  <si>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</si>
  <si>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</si>
  <si>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</si>
  <si>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</si>
  <si>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</si>
  <si>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</si>
  <si>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</si>
  <si>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</si>
  <si>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</si>
  <si>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</si>
  <si>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</si>
  <si>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</si>
  <si>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</si>
  <si>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</si>
  <si>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</si>
  <si>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</si>
  <si>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</si>
  <si>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</si>
  <si>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</si>
  <si>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</si>
  <si>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</si>
  <si>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</si>
  <si>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</si>
  <si>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</si>
  <si>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</si>
  <si>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</si>
  <si>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</si>
  <si>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</si>
  <si>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</si>
  <si>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</si>
  <si>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</si>
  <si>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</si>
  <si>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</si>
  <si>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</si>
  <si>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</si>
  <si>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</si>
  <si>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</si>
  <si>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</si>
  <si>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</si>
  <si>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</si>
  <si>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</si>
  <si>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</si>
  <si>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</si>
  <si>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</si>
  <si>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</si>
  <si>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</si>
  <si>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</si>
  <si>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</si>
  <si>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</si>
  <si>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</si>
  <si>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</si>
  <si>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</si>
  <si>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</si>
  <si>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</si>
  <si>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</si>
  <si>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</si>
  <si>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</si>
  <si>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</si>
  <si>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</si>
  <si>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</si>
  <si>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</si>
  <si>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</si>
  <si>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</si>
  <si>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</si>
  <si>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</si>
  <si>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</si>
  <si>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</si>
  <si>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</si>
  <si>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</si>
  <si>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</si>
  <si>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</si>
  <si>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</si>
  <si>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</si>
  <si>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</si>
  <si>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</si>
  <si>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</si>
  <si>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</si>
  <si>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</si>
  <si>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</si>
  <si>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</si>
  <si>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</si>
  <si>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</si>
  <si>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</si>
  <si>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</si>
  <si>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</si>
  <si>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</si>
  <si>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</si>
  <si>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</si>
  <si>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</si>
  <si>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</si>
  <si>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</si>
  <si>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</si>
  <si>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</si>
  <si>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</si>
  <si>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</si>
  <si>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</si>
  <si>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</si>
  <si>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</si>
  <si>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</si>
  <si>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</si>
  <si>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</si>
  <si>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</si>
  <si>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</si>
  <si>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</si>
  <si>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</si>
  <si>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</si>
  <si>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</si>
  <si>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</si>
  <si>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</si>
  <si>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</si>
  <si>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</si>
  <si>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</si>
  <si>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</si>
  <si>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</si>
  <si>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</si>
  <si>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</si>
  <si>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</si>
  <si>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</si>
  <si>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</si>
  <si>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</si>
  <si>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</si>
  <si>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</si>
  <si>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</si>
  <si>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</si>
  <si>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</si>
  <si>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</si>
  <si>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</si>
  <si>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</si>
  <si>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</si>
  <si>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</si>
  <si>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</si>
  <si>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</si>
  <si>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</si>
  <si>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</si>
  <si>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</si>
  <si>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</si>
  <si>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</si>
  <si>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</si>
  <si>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</si>
  <si>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</si>
  <si>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</si>
  <si>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</si>
  <si>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</si>
  <si>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</si>
  <si>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</si>
  <si>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</si>
  <si>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</si>
  <si>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</si>
  <si>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</si>
  <si>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</si>
  <si>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</si>
  <si>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</si>
  <si>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</si>
  <si>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</si>
  <si>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</si>
  <si>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</si>
  <si>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</si>
  <si>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</si>
  <si>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</si>
  <si>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</si>
  <si>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</si>
  <si>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</si>
  <si>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</si>
  <si>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</si>
  <si>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</si>
  <si>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</si>
  <si>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</si>
  <si>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</si>
  <si>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</si>
  <si>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</si>
  <si>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</si>
  <si>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</si>
  <si>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</si>
  <si>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</si>
  <si>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</si>
  <si>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</si>
  <si>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</si>
  <si>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</si>
  <si>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</si>
  <si>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</si>
  <si>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</si>
  <si>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</si>
  <si>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</si>
  <si>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</si>
  <si>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</si>
  <si>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</si>
  <si>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</si>
  <si>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</si>
  <si>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</si>
  <si>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</si>
  <si>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</si>
  <si>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</si>
  <si>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</si>
  <si>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</si>
  <si>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</si>
  <si>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</si>
  <si>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</si>
  <si>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</si>
  <si>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</si>
  <si>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</si>
  <si>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</si>
  <si>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</si>
  <si>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</si>
  <si>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</si>
  <si>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</si>
  <si>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</si>
  <si>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</si>
  <si>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</si>
  <si>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</si>
  <si>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</si>
  <si>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</si>
  <si>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</si>
  <si>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</si>
  <si>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</si>
  <si>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</si>
  <si>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</si>
  <si>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</si>
  <si>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</si>
  <si>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</si>
  <si>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</si>
  <si>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</si>
  <si>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</si>
  <si>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</si>
  <si>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</si>
  <si>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</si>
  <si>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</si>
  <si>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</si>
  <si>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</si>
  <si>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</si>
  <si>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</si>
  <si>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</si>
  <si>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</si>
  <si>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</si>
  <si>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</si>
  <si>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</si>
  <si>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</si>
  <si>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</si>
  <si>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</si>
  <si>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</si>
  <si>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</si>
  <si>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</si>
  <si>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</si>
  <si>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</si>
  <si>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</si>
  <si>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</si>
  <si>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</si>
  <si>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</si>
  <si>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</si>
  <si>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</si>
  <si>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</si>
  <si>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</si>
  <si>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</si>
  <si>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</si>
  <si>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</si>
  <si>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</si>
  <si>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</si>
  <si>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</si>
  <si>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</si>
  <si>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</si>
  <si>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</si>
  <si>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</si>
  <si>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</si>
  <si>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</si>
  <si>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</si>
  <si>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</si>
  <si>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</si>
  <si>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</si>
  <si>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</si>
  <si>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</si>
  <si>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</si>
  <si>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</si>
  <si>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</si>
  <si>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</si>
  <si>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</si>
  <si>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</si>
  <si>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</si>
  <si>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</si>
  <si>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</si>
  <si>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</si>
  <si>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</si>
  <si>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</si>
  <si>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</si>
  <si>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</si>
  <si>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</si>
  <si>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</si>
  <si>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</si>
  <si>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</si>
  <si>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</si>
  <si>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</si>
  <si>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</si>
  <si>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</si>
  <si>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</si>
  <si>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</si>
  <si>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</si>
  <si>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</si>
  <si>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</si>
  <si>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</si>
  <si>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</si>
  <si>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</si>
  <si>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</si>
  <si>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</si>
  <si>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</si>
  <si>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</si>
  <si>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</si>
  <si>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</si>
  <si>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</si>
  <si>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</si>
  <si>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</si>
  <si>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</si>
  <si>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</si>
  <si>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</si>
  <si>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</si>
  <si>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</si>
  <si>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</si>
  <si>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</si>
  <si>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</si>
  <si>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</si>
  <si>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</si>
  <si>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</si>
  <si>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</si>
  <si>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</si>
  <si>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</si>
  <si>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</si>
  <si>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</si>
  <si>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</si>
  <si>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</si>
  <si>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</si>
  <si>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</si>
  <si>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</si>
  <si>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</si>
  <si>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</si>
  <si>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</si>
  <si>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</si>
  <si>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</si>
  <si>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</si>
  <si>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</si>
  <si>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</si>
  <si>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</si>
  <si>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</si>
  <si>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</si>
  <si>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</si>
  <si>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</si>
  <si>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</si>
  <si>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</si>
  <si>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</si>
  <si>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</si>
  <si>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</si>
  <si>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</si>
  <si>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</si>
  <si>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</si>
  <si>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</si>
  <si>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</si>
  <si>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</si>
  <si>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</si>
  <si>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</si>
  <si>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</si>
  <si>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</si>
  <si>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</si>
  <si>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</si>
  <si>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</si>
  <si>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</si>
  <si>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</si>
  <si>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</si>
  <si>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</si>
  <si>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</si>
  <si>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</si>
  <si>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</si>
  <si>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</si>
  <si>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</si>
  <si>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</si>
  <si>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</si>
  <si>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</si>
  <si>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</si>
  <si>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</si>
  <si>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</si>
  <si>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</si>
  <si>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</si>
  <si>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</si>
  <si>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</si>
  <si>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</si>
  <si>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</si>
  <si>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</si>
  <si>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</si>
  <si>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</si>
  <si>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</si>
  <si>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</si>
  <si>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</si>
  <si>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</si>
  <si>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</si>
  <si>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</si>
  <si>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</si>
  <si>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</si>
  <si>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</si>
  <si>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</si>
  <si>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</si>
  <si>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</si>
  <si>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</si>
  <si>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</si>
  <si>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</si>
  <si>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</si>
  <si>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</si>
  <si>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</si>
  <si>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</si>
  <si>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</si>
  <si>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</si>
  <si>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</si>
  <si>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</si>
  <si>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</si>
  <si>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</si>
  <si>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</si>
  <si>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</si>
  <si>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</si>
  <si>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</si>
  <si>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</si>
  <si>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</si>
  <si>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</si>
  <si>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</si>
  <si>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</si>
  <si>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</si>
  <si>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</si>
  <si>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</si>
  <si>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</si>
  <si>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</si>
  <si>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</si>
  <si>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</si>
  <si>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</si>
  <si>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</si>
  <si>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</si>
  <si>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</si>
  <si>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</si>
  <si>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</si>
  <si>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</si>
  <si>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</si>
  <si>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</si>
  <si>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</si>
  <si>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</si>
  <si>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</si>
  <si>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</si>
  <si>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</si>
  <si>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</si>
  <si>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</si>
  <si>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</si>
  <si>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</si>
  <si>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</si>
  <si>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</si>
  <si>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</si>
  <si>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</si>
  <si>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</si>
  <si>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</si>
  <si>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</si>
  <si>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</si>
  <si>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</si>
  <si>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</si>
  <si>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</si>
  <si>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</si>
  <si>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</si>
  <si>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</si>
  <si>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</si>
  <si>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</si>
  <si>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</si>
  <si>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</si>
  <si>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</si>
  <si>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</si>
  <si>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</si>
  <si>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</si>
  <si>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</si>
  <si>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</si>
  <si>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</si>
  <si>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</si>
  <si>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</si>
  <si>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</si>
  <si>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</si>
  <si>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</si>
  <si>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</si>
  <si>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</si>
  <si>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</si>
  <si>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</si>
  <si>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</si>
  <si>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</si>
  <si>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</si>
  <si>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</si>
  <si>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</si>
  <si>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</si>
  <si>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</si>
  <si>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</si>
  <si>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</si>
  <si>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</si>
  <si>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</si>
  <si>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</si>
  <si>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</si>
  <si>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</si>
  <si>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</si>
  <si>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</si>
  <si>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</si>
  <si>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</si>
  <si>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</si>
  <si>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</si>
  <si>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</si>
  <si>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</si>
  <si>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</si>
  <si>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</si>
  <si>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</si>
  <si>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</si>
  <si>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</si>
  <si>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</si>
  <si>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</si>
  <si>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</si>
  <si>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</si>
  <si>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</si>
  <si>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</si>
  <si>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</si>
  <si>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</si>
  <si>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</si>
  <si>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</si>
  <si>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</si>
  <si>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</si>
  <si>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</si>
  <si>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</si>
  <si>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</si>
  <si>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</si>
  <si>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</si>
  <si>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</si>
  <si>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</si>
  <si>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</si>
  <si>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</si>
  <si>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</si>
  <si>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</si>
  <si>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</si>
  <si>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</si>
  <si>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</si>
  <si>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</si>
  <si>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</si>
  <si>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</si>
  <si>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</si>
  <si>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</si>
  <si>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</si>
  <si>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</si>
  <si>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</si>
  <si>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</si>
  <si>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</si>
  <si>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</si>
  <si>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</si>
  <si>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</si>
  <si>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</si>
  <si>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</si>
  <si>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</si>
  <si>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</si>
  <si>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</si>
  <si>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</si>
  <si>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</si>
  <si>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</si>
  <si>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</si>
  <si>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</si>
  <si>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</si>
  <si>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</si>
  <si>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</si>
  <si>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</si>
  <si>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</si>
  <si>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</si>
  <si>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</si>
  <si>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</si>
  <si>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</si>
  <si>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</si>
  <si>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</si>
  <si>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</si>
  <si>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</si>
  <si>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</si>
  <si>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</si>
  <si>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</si>
  <si>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</si>
  <si>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</si>
  <si>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</si>
  <si>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</si>
  <si>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</si>
  <si>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</si>
  <si>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</si>
  <si>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</si>
  <si>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</si>
  <si>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</si>
  <si>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</si>
  <si>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</si>
  <si>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</si>
  <si>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</si>
  <si>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</si>
  <si>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</si>
  <si>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</si>
  <si>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</si>
  <si>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</si>
  <si>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</si>
  <si>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</si>
  <si>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</si>
  <si>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</si>
  <si>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</si>
  <si>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</si>
  <si>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</si>
  <si>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</si>
  <si>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</si>
  <si>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</si>
  <si>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</si>
  <si>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</si>
  <si>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</si>
  <si>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</si>
  <si>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</si>
  <si>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</si>
  <si>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</si>
  <si>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</si>
  <si>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</si>
  <si>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</si>
  <si>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</si>
  <si>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</si>
  <si>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</si>
  <si>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</si>
  <si>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</si>
  <si>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</si>
  <si>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</si>
  <si>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</si>
  <si>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</si>
  <si>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</si>
  <si>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</si>
  <si>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</si>
  <si>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</si>
  <si>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</si>
  <si>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</si>
  <si>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</si>
  <si>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</si>
  <si>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</si>
  <si>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</si>
  <si>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</si>
  <si>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</si>
  <si>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</si>
  <si>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</si>
  <si>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</si>
  <si>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</si>
  <si>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</si>
  <si>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</si>
  <si>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</si>
  <si>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</si>
  <si>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</si>
  <si>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</si>
  <si>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</si>
  <si>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</si>
  <si>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</si>
  <si>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</si>
  <si>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</si>
  <si>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</si>
  <si>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</si>
  <si>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</si>
  <si>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</si>
  <si>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</si>
  <si>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</si>
  <si>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</si>
  <si>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</si>
  <si>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</si>
  <si>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</si>
  <si>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</si>
  <si>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</si>
  <si>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</si>
  <si>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</si>
  <si>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</si>
  <si>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</si>
  <si>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</si>
  <si>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</si>
  <si>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</si>
  <si>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</si>
  <si>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</si>
  <si>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</si>
  <si>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</si>
  <si>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</si>
  <si>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</si>
  <si>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</si>
  <si>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</si>
  <si>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</si>
  <si>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</si>
  <si>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</si>
  <si>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</si>
  <si>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</si>
  <si>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</si>
  <si>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</si>
  <si>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</si>
  <si>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</si>
  <si>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</si>
  <si>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</si>
  <si>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</si>
  <si>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</si>
  <si>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</si>
  <si>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</si>
  <si>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</si>
  <si>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</si>
  <si>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</si>
  <si>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</si>
  <si>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</si>
  <si>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</si>
  <si>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</si>
  <si>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</si>
  <si>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</si>
  <si>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</si>
  <si>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</si>
  <si>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</si>
  <si>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</si>
  <si>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</si>
  <si>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</si>
  <si>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</si>
  <si>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</si>
  <si>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</si>
  <si>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</si>
  <si>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</si>
  <si>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</si>
  <si>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</si>
  <si>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</si>
  <si>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</si>
  <si>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</si>
  <si>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</si>
  <si>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</si>
  <si>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</si>
  <si>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</si>
  <si>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</si>
  <si>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</si>
  <si>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</si>
  <si>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</si>
  <si>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</si>
  <si>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</si>
  <si>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</si>
  <si>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</si>
  <si>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</si>
  <si>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</si>
  <si>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</si>
  <si>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</si>
  <si>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</si>
  <si>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</si>
  <si>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</si>
  <si>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</si>
  <si>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</si>
  <si>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</si>
  <si>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</si>
  <si>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</si>
  <si>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</si>
  <si>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</si>
  <si>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</si>
  <si>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</si>
  <si>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</si>
  <si>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</si>
  <si>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</si>
  <si>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</si>
  <si>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</si>
  <si>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</si>
  <si>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</si>
  <si>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</si>
  <si>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</si>
  <si>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</si>
  <si>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</si>
  <si>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</si>
  <si>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</si>
  <si>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</si>
  <si>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</si>
  <si>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</si>
  <si>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</si>
  <si>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</si>
  <si>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</si>
  <si>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</si>
  <si>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</si>
  <si>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</si>
  <si>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</si>
  <si>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</si>
  <si>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</si>
  <si>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</si>
  <si>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</si>
  <si>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</si>
  <si>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</si>
  <si>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</si>
  <si>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</si>
  <si>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</si>
  <si>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</si>
  <si>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</si>
  <si>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</si>
  <si>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</si>
  <si>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</si>
  <si>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</si>
  <si>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</si>
  <si>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</si>
  <si>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</si>
  <si>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</si>
  <si>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</si>
  <si>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</si>
  <si>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</si>
  <si>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</si>
  <si>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</si>
  <si>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</si>
  <si>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</si>
  <si>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</si>
  <si>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</si>
  <si>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</si>
  <si>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</si>
  <si>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</si>
  <si>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</si>
  <si>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</si>
  <si>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</si>
  <si>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</si>
  <si>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</si>
  <si>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</si>
  <si>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</si>
  <si>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</si>
  <si>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</si>
  <si>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</si>
  <si>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</si>
  <si>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</si>
  <si>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</si>
  <si>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</si>
  <si>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</si>
  <si>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</si>
  <si>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</si>
  <si>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</si>
  <si>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</si>
  <si>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</si>
  <si>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</si>
  <si>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</si>
  <si>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</si>
  <si>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</si>
  <si>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</si>
  <si>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</si>
  <si>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</si>
  <si>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</si>
  <si>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</si>
  <si>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</si>
  <si>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</si>
  <si>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</si>
  <si>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</si>
  <si>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</si>
  <si>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</si>
  <si>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</si>
  <si>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</si>
  <si>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</si>
  <si>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</si>
  <si>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</si>
  <si>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</si>
  <si>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</si>
  <si>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</si>
  <si>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</si>
  <si>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</si>
  <si>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</si>
  <si>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</si>
  <si>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</si>
  <si>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</si>
  <si>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</si>
  <si>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</si>
  <si>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</si>
  <si>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</si>
  <si>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</si>
  <si>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</si>
  <si>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</si>
  <si>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</si>
  <si>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</si>
  <si>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</si>
  <si>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</si>
  <si>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</si>
  <si>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</si>
  <si>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</si>
  <si>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</si>
  <si>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</si>
  <si>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</si>
  <si>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</si>
  <si>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</si>
  <si>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</si>
  <si>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</si>
  <si>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</si>
  <si>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</si>
  <si>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</si>
  <si>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</si>
  <si>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</si>
  <si>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</si>
  <si>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</si>
  <si>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</si>
  <si>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</si>
  <si>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</si>
  <si>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</si>
  <si>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</si>
  <si>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</si>
  <si>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</si>
  <si>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</si>
  <si>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</si>
  <si>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</si>
  <si>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</si>
  <si>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</si>
  <si>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</si>
  <si>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</si>
  <si>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</si>
  <si>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</si>
  <si>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</si>
  <si>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</si>
  <si>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</si>
  <si>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</si>
  <si>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</si>
  <si>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</si>
  <si>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</si>
  <si>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</si>
  <si>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</si>
  <si>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</si>
  <si>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</si>
  <si>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</si>
  <si>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</si>
  <si>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</si>
  <si>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</si>
  <si>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</si>
  <si>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</si>
  <si>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</si>
  <si>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</si>
  <si>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</si>
  <si>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</si>
  <si>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</si>
  <si>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</si>
  <si>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</si>
  <si>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</si>
  <si>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</si>
  <si>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</si>
  <si>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</si>
  <si>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</si>
  <si>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</si>
  <si>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</si>
  <si>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</si>
  <si>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</si>
  <si>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</si>
  <si>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</si>
  <si>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</si>
  <si>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</si>
  <si>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</si>
  <si>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</si>
  <si>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</si>
  <si>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</si>
  <si>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</si>
  <si>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</si>
  <si>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</si>
  <si>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</si>
  <si>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</si>
  <si>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</si>
  <si>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</si>
  <si>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</si>
  <si>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</si>
  <si>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</si>
  <si>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</si>
  <si>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</si>
  <si>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</si>
  <si>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</si>
  <si>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</si>
  <si>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</si>
  <si>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</si>
  <si>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</si>
  <si>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</si>
  <si>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</si>
  <si>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</si>
  <si>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</si>
  <si>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</si>
  <si>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</si>
  <si>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</si>
  <si>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</si>
  <si>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</si>
  <si>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</si>
  <si>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</si>
  <si>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</si>
  <si>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</si>
  <si>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</si>
  <si>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</si>
  <si>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</si>
  <si>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</si>
  <si>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</si>
  <si>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</si>
  <si>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</si>
  <si>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</si>
  <si>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</si>
  <si>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</si>
  <si>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</si>
  <si>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</si>
  <si>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</si>
  <si>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</si>
  <si>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</si>
  <si>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</si>
  <si>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</si>
  <si>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</si>
  <si>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</si>
  <si>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</si>
  <si>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</si>
  <si>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</si>
  <si>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</si>
  <si>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</si>
  <si>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</si>
  <si>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</si>
  <si>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</si>
  <si>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</si>
  <si>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</si>
  <si>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</si>
  <si>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</si>
  <si>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</si>
  <si>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</si>
  <si>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</si>
  <si>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</si>
  <si>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</si>
  <si>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</si>
  <si>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</si>
  <si>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</si>
  <si>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</si>
  <si>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</si>
  <si>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</si>
  <si>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</si>
  <si>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</si>
  <si>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</si>
  <si>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</si>
  <si>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</si>
  <si>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</si>
  <si>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</si>
  <si>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</si>
  <si>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</si>
  <si>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</si>
  <si>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</si>
  <si>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</si>
  <si>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</si>
  <si>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</si>
  <si>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</si>
  <si>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</si>
  <si>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</si>
  <si>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</si>
  <si>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</si>
  <si>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</si>
  <si>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</si>
  <si>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</si>
  <si>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</si>
  <si>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</si>
  <si>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</si>
  <si>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</si>
  <si>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</si>
  <si>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</si>
  <si>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</si>
  <si>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</si>
  <si>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</si>
  <si>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</si>
  <si>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</si>
  <si>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</si>
  <si>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</si>
  <si>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</si>
  <si>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</si>
  <si>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</si>
  <si>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</si>
  <si>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</si>
  <si>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</si>
  <si>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</si>
  <si>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</si>
  <si>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</si>
  <si>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</si>
  <si>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</si>
  <si>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</si>
  <si>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</si>
  <si>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</si>
  <si>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</si>
  <si>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</si>
  <si>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</si>
  <si>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</si>
  <si>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</si>
  <si>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</si>
  <si>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</si>
  <si>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</si>
  <si>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</si>
  <si>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</si>
  <si>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</si>
  <si>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</si>
  <si>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</si>
  <si>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</si>
  <si>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</si>
  <si>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</si>
  <si>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</si>
  <si>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</si>
  <si>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</si>
  <si>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</si>
  <si>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</si>
  <si>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</si>
  <si>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</si>
  <si>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</si>
  <si>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</si>
  <si>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</si>
  <si>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</si>
  <si>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</si>
  <si>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</si>
  <si>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</si>
  <si>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</si>
  <si>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</si>
  <si>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</si>
  <si>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</si>
  <si>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</si>
  <si>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</si>
  <si>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</si>
  <si>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</si>
  <si>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</si>
  <si>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</si>
  <si>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</si>
  <si>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</si>
  <si>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</si>
  <si>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</si>
  <si>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</si>
  <si>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</si>
  <si>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</si>
  <si>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</si>
  <si>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</si>
  <si>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</si>
  <si>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</si>
  <si>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</si>
  <si>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</si>
  <si>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</si>
  <si>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</si>
  <si>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</si>
  <si>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</si>
  <si>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</si>
  <si>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</si>
  <si>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</si>
  <si>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</si>
  <si>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</si>
  <si>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</si>
  <si>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</si>
  <si>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</si>
  <si>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</si>
  <si>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</si>
  <si>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</si>
  <si>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</si>
  <si>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</si>
  <si>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</si>
  <si>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</si>
  <si>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</si>
  <si>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</si>
  <si>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</si>
  <si>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</si>
  <si>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</si>
  <si>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</si>
  <si>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</si>
  <si>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</si>
  <si>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</si>
  <si>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</si>
  <si>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</si>
  <si>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</si>
  <si>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</si>
  <si>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</si>
  <si>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</si>
  <si>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</si>
  <si>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</si>
  <si>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</si>
  <si>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</si>
  <si>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</si>
  <si>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</si>
  <si>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</si>
  <si>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</si>
  <si>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</si>
  <si>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</si>
  <si>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</si>
  <si>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</si>
  <si>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</si>
  <si>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</si>
  <si>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</si>
  <si>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</si>
  <si>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</si>
  <si>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</si>
  <si>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</si>
  <si>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</si>
  <si>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</si>
  <si>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</si>
  <si>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</si>
  <si>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</si>
  <si>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</si>
  <si>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</si>
  <si>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</si>
  <si>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</si>
  <si>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</si>
  <si>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</si>
  <si>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</si>
  <si>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</si>
  <si>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</si>
  <si>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</si>
  <si>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</si>
  <si>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</si>
  <si>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</si>
  <si>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</si>
  <si>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</si>
  <si>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</si>
  <si>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</si>
  <si>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</si>
  <si>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</si>
  <si>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</si>
  <si>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</si>
  <si>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</si>
  <si>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</si>
  <si>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</si>
  <si>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</si>
  <si>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</si>
  <si>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</si>
  <si>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</si>
  <si>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</si>
  <si>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</si>
  <si>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</si>
  <si>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</si>
  <si>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</si>
  <si>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</si>
  <si>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</si>
  <si>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</si>
  <si>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</si>
  <si>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</si>
  <si>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</si>
  <si>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</si>
  <si>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</si>
  <si>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</si>
  <si>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</si>
  <si>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</si>
  <si>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</si>
  <si>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</si>
  <si>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</si>
  <si>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</si>
  <si>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</si>
  <si>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</si>
  <si>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</si>
  <si>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</si>
  <si>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</si>
  <si>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</si>
  <si>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</si>
  <si>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</si>
  <si>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</si>
  <si>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</si>
  <si>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</si>
  <si>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</si>
  <si>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</si>
  <si>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</si>
  <si>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</si>
  <si>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</si>
  <si>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</si>
  <si>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</si>
  <si>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</si>
  <si>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</si>
  <si>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</si>
  <si>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</si>
  <si>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</si>
  <si>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</si>
  <si>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</si>
  <si>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</si>
  <si>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</si>
  <si>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</si>
  <si>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</si>
  <si>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</si>
  <si>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</si>
  <si>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</si>
  <si>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</si>
  <si>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</si>
  <si>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</si>
  <si>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</si>
  <si>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</si>
  <si>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</si>
  <si>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</si>
  <si>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</si>
  <si>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</si>
  <si>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</si>
  <si>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</si>
  <si>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</si>
  <si>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</si>
  <si>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</si>
  <si>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</si>
  <si>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</si>
  <si>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</si>
  <si>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</si>
  <si>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</si>
  <si>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</si>
  <si>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</si>
  <si>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</si>
  <si>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</si>
  <si>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</si>
  <si>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</si>
  <si>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</si>
  <si>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</si>
  <si>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</si>
  <si>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</si>
  <si>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</si>
  <si>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</si>
  <si>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</si>
  <si>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</si>
  <si>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</si>
  <si>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</si>
  <si>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</si>
  <si>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</si>
  <si>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</si>
  <si>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</si>
  <si>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</si>
  <si>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</si>
  <si>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</si>
  <si>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</si>
  <si>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</si>
  <si>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</si>
  <si>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</si>
  <si>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</si>
  <si>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</si>
  <si>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</si>
  <si>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</si>
  <si>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</si>
  <si>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</si>
  <si>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</si>
  <si>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</si>
  <si>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</si>
  <si>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</si>
  <si>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</si>
  <si>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</si>
  <si>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</si>
  <si>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</si>
  <si>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</si>
  <si>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</si>
  <si>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</si>
  <si>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</si>
  <si>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</si>
  <si>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</si>
  <si>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</si>
  <si>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</si>
  <si>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</si>
  <si>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</si>
  <si>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</si>
  <si>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</si>
  <si>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</si>
  <si>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</si>
  <si>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</si>
  <si>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</si>
  <si>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</si>
  <si>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</si>
  <si>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</si>
  <si>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</si>
  <si>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</si>
  <si>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</si>
  <si>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</si>
  <si>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</si>
  <si>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</si>
  <si>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</si>
  <si>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</si>
  <si>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</si>
  <si>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</si>
  <si>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</si>
  <si>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</si>
  <si>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</si>
  <si>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</si>
  <si>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</si>
  <si>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</si>
  <si>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</si>
  <si>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</si>
  <si>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</si>
  <si>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</si>
  <si>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</si>
  <si>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</si>
  <si>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</si>
  <si>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</si>
  <si>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</si>
  <si>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</si>
  <si>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</si>
  <si>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</si>
  <si>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</si>
  <si>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</si>
  <si>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</si>
  <si>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</si>
  <si>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</si>
  <si>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</si>
  <si>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</si>
  <si>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</si>
  <si>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</si>
  <si>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</si>
  <si>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</si>
  <si>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</si>
  <si>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</si>
  <si>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</si>
  <si>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</si>
  <si>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</si>
  <si>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</si>
  <si>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</si>
  <si>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</si>
  <si>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</si>
  <si>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</si>
  <si>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</si>
  <si>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</si>
  <si>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</si>
  <si>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</si>
  <si>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</si>
  <si>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</si>
  <si>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</si>
  <si>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</si>
  <si>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</si>
  <si>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</si>
  <si>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</si>
  <si>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</si>
  <si>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</si>
  <si>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</si>
  <si>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</si>
  <si>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</si>
  <si>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</si>
  <si>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</si>
  <si>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</si>
  <si>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</si>
  <si>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</si>
  <si>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</si>
  <si>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</si>
  <si>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</si>
  <si>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</si>
  <si>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</si>
  <si>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</si>
  <si>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</si>
  <si>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</si>
  <si>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</si>
  <si>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</si>
  <si>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</si>
  <si>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</si>
  <si>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</si>
  <si>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</si>
  <si>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</si>
  <si>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</si>
  <si>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</si>
  <si>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</si>
  <si>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</si>
  <si>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</si>
  <si>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</si>
  <si>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</si>
  <si>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</si>
  <si>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</si>
  <si>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</si>
  <si>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</si>
  <si>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</si>
  <si>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</si>
  <si>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</si>
  <si>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</si>
  <si>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</si>
  <si>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</si>
  <si>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</si>
  <si>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</si>
  <si>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</si>
  <si>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</si>
  <si>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</si>
  <si>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</si>
  <si>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</si>
  <si>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</si>
  <si>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</si>
  <si>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</si>
  <si>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</si>
  <si>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</si>
  <si>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</si>
  <si>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</si>
  <si>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</si>
  <si>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</si>
  <si>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</si>
  <si>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</si>
  <si>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</si>
  <si>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</si>
  <si>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</si>
  <si>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</si>
  <si>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</si>
  <si>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</si>
  <si>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</si>
  <si>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</si>
  <si>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</si>
  <si>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</si>
  <si>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</si>
  <si>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</si>
  <si>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</si>
  <si>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</si>
  <si>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</si>
  <si>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</si>
  <si>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</si>
  <si>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</si>
  <si>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</si>
  <si>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</si>
  <si>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</si>
  <si>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</si>
  <si>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</si>
  <si>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</si>
  <si>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</si>
  <si>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</si>
  <si>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</si>
  <si>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</si>
  <si>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</si>
  <si>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</si>
  <si>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</si>
  <si>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</si>
  <si>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</si>
  <si>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</si>
  <si>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</si>
  <si>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</si>
  <si>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</si>
  <si>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</si>
  <si>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</si>
  <si>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</si>
  <si>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</si>
  <si>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</si>
  <si>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</si>
  <si>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</si>
  <si>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</si>
  <si>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</si>
  <si>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</si>
  <si>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</si>
  <si>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</si>
  <si>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</si>
  <si>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</si>
  <si>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</si>
  <si>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</si>
  <si>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</si>
  <si>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</si>
  <si>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</si>
  <si>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</si>
  <si>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</si>
  <si>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</si>
  <si>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</si>
  <si>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</si>
  <si>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</si>
  <si>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</si>
  <si>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</si>
  <si>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</si>
  <si>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</si>
  <si>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</si>
  <si>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</si>
  <si>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</si>
  <si>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</si>
  <si>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</si>
  <si>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</si>
  <si>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</si>
  <si>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</si>
  <si>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</si>
  <si>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</si>
  <si>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</si>
  <si>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</si>
  <si>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</si>
  <si>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</si>
  <si>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</si>
  <si>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</si>
  <si>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</si>
  <si>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</si>
  <si>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</si>
  <si>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</si>
  <si>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</si>
  <si>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</si>
  <si>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</si>
  <si>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</si>
  <si>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</si>
  <si>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</si>
  <si>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</si>
  <si>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</si>
  <si>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</si>
  <si>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</si>
  <si>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</si>
  <si>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</si>
  <si>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</si>
  <si>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</si>
  <si>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</si>
  <si>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</si>
  <si>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</si>
  <si>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</si>
  <si>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</si>
  <si>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</si>
  <si>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</si>
  <si>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</si>
  <si>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</si>
  <si>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</si>
  <si>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</si>
  <si>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</si>
  <si>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</si>
  <si>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</si>
  <si>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</si>
  <si>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</si>
  <si>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</si>
  <si>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</si>
  <si>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</si>
  <si>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</si>
  <si>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</si>
  <si>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</si>
  <si>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</si>
  <si>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</si>
  <si>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</si>
  <si>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</si>
  <si>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</si>
  <si>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</si>
  <si>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</si>
  <si>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</si>
  <si>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</si>
  <si>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</si>
  <si>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</si>
  <si>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</si>
  <si>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</si>
  <si>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</si>
  <si>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</si>
  <si>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</si>
  <si>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</si>
  <si>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</si>
  <si>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</si>
  <si>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</si>
  <si>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</si>
  <si>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</si>
  <si>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</si>
  <si>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</si>
  <si>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</si>
  <si>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</si>
  <si>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</si>
  <si>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</si>
  <si>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</si>
  <si>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</si>
  <si>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</si>
  <si>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</si>
  <si>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</si>
  <si>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</si>
  <si>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</si>
  <si>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</si>
  <si>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</si>
  <si>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</si>
  <si>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</si>
  <si>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</si>
  <si>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</si>
  <si>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</si>
  <si>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</si>
  <si>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</si>
  <si>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</si>
  <si>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</si>
  <si>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</si>
  <si>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</si>
  <si>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</si>
  <si>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</si>
  <si>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</si>
  <si>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</si>
  <si>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</si>
  <si>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</si>
  <si>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</si>
  <si>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</si>
  <si>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</si>
  <si>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</si>
  <si>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</si>
  <si>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</si>
  <si>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</si>
  <si>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</si>
  <si>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</si>
  <si>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</si>
  <si>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</si>
  <si>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</si>
  <si>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</si>
  <si>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</si>
  <si>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</si>
  <si>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</si>
  <si>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</si>
  <si>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</si>
  <si>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</si>
  <si>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</si>
  <si>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</si>
  <si>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</si>
  <si>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</si>
  <si>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</si>
  <si>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</si>
  <si>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</si>
  <si>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</si>
  <si>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</si>
  <si>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</si>
  <si>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</si>
  <si>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</si>
  <si>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</si>
  <si>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</si>
  <si>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</si>
  <si>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</si>
  <si>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</si>
  <si>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</si>
  <si>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</si>
  <si>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</si>
  <si>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</si>
  <si>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</si>
  <si>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</si>
  <si>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</si>
  <si>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</si>
  <si>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</si>
  <si>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</si>
  <si>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</si>
  <si>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</si>
  <si>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</si>
  <si>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</si>
  <si>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</si>
  <si>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</si>
  <si>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</si>
  <si>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</si>
  <si>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</si>
  <si>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</si>
  <si>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</si>
  <si>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</si>
  <si>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</si>
  <si>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</si>
  <si>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</si>
  <si>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</si>
  <si>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</si>
  <si>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</si>
  <si>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</si>
  <si>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</si>
  <si>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</si>
  <si>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</si>
  <si>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</si>
  <si>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</si>
  <si>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</si>
  <si>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</si>
  <si>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</si>
  <si>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</si>
  <si>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</si>
  <si>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</si>
  <si>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</si>
  <si>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</si>
  <si>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</si>
  <si>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</si>
  <si>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</si>
  <si>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</si>
  <si>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</si>
  <si>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</si>
  <si>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</si>
  <si>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</si>
  <si>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</si>
  <si>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</si>
  <si>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</si>
  <si>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</si>
  <si>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</si>
  <si>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</si>
  <si>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</si>
  <si>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</si>
  <si>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</si>
  <si>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</si>
  <si>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</si>
  <si>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</si>
  <si>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</si>
  <si>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</si>
  <si>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</si>
  <si>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</si>
  <si>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</si>
  <si>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</si>
  <si>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</si>
  <si>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</si>
  <si>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</si>
  <si>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</si>
  <si>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</si>
  <si>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</si>
  <si>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</si>
  <si>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</si>
  <si>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</si>
  <si>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</si>
  <si>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</si>
  <si>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</si>
  <si>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</si>
  <si>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</si>
  <si>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</si>
  <si>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</si>
  <si>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</si>
  <si>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</si>
  <si>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</si>
  <si>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</si>
  <si>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</si>
  <si>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</si>
  <si>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</si>
  <si>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</si>
  <si>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</si>
  <si>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</si>
  <si>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</si>
  <si>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</si>
  <si>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</si>
  <si>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</si>
  <si>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</si>
  <si>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</si>
  <si>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</si>
  <si>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</si>
  <si>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</si>
  <si>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</si>
  <si>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</si>
  <si>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</si>
  <si>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</si>
  <si>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</si>
  <si>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</si>
  <si>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</si>
  <si>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</si>
  <si>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</si>
  <si>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</si>
  <si>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</si>
  <si>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</si>
  <si>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</si>
  <si>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</si>
  <si>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</si>
  <si>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</si>
  <si>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</si>
  <si>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</si>
  <si>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</si>
  <si>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</si>
  <si>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</si>
  <si>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</si>
  <si>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</si>
  <si>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</si>
  <si>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</si>
  <si>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</si>
  <si>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</si>
  <si>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</si>
  <si>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</si>
  <si>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</si>
  <si>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</si>
  <si>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</si>
  <si>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</si>
  <si>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</si>
  <si>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</si>
  <si>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</si>
  <si>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</si>
  <si>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</si>
  <si>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</si>
  <si>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</si>
  <si>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</si>
  <si>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</si>
  <si>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</si>
  <si>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</si>
  <si>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</si>
  <si>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</si>
  <si>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</si>
  <si>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</si>
  <si>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</si>
  <si>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</si>
  <si>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</si>
  <si>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</si>
  <si>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</si>
  <si>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</si>
  <si>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</si>
  <si>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</si>
  <si>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</si>
  <si>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</si>
  <si>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</si>
  <si>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</si>
  <si>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</si>
  <si>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</si>
  <si>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</si>
  <si>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</si>
  <si>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</si>
  <si>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</si>
  <si>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</si>
  <si>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</si>
  <si>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</si>
  <si>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</si>
  <si>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</si>
  <si>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</si>
  <si>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</si>
  <si>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</si>
  <si>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</si>
  <si>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</si>
  <si>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</si>
  <si>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</si>
  <si>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</si>
  <si>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</si>
  <si>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</si>
  <si>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</si>
  <si>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</si>
  <si>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</si>
  <si>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</si>
  <si>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</si>
  <si>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</si>
  <si>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</si>
  <si>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</si>
  <si>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</si>
  <si>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</si>
  <si>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</si>
  <si>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</si>
  <si>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</si>
  <si>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</si>
  <si>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</si>
  <si>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</si>
  <si>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</si>
  <si>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</si>
  <si>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</si>
  <si>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</si>
  <si>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</si>
  <si>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</si>
  <si>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</si>
  <si>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</si>
  <si>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</si>
  <si>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</si>
  <si>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</si>
  <si>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</si>
  <si>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</si>
  <si>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</si>
  <si>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</si>
  <si>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</si>
  <si>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</si>
  <si>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</si>
  <si>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</si>
  <si>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</si>
  <si>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</si>
  <si>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</si>
  <si>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</si>
  <si>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</si>
  <si>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</si>
  <si>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</si>
  <si>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</si>
  <si>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</si>
  <si>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</si>
  <si>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</si>
  <si>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</si>
  <si>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</si>
  <si>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</si>
  <si>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</si>
  <si>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</si>
  <si>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</si>
  <si>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</si>
  <si>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</si>
  <si>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</si>
  <si>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</si>
  <si>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</si>
  <si>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</si>
  <si>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</si>
  <si>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</si>
  <si>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</si>
  <si>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</si>
  <si>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</si>
  <si>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</si>
  <si>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</si>
  <si>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</si>
  <si>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</si>
  <si>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</si>
  <si>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</si>
  <si>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</si>
  <si>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</si>
  <si>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</si>
  <si>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</si>
  <si>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</si>
  <si>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</si>
  <si>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</si>
  <si>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</si>
  <si>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</si>
  <si>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</si>
  <si>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</si>
  <si>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</si>
  <si>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</si>
  <si>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</si>
  <si>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</si>
  <si>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</si>
  <si>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</si>
  <si>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</si>
  <si>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</si>
  <si>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</si>
  <si>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</si>
  <si>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</si>
  <si>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</si>
  <si>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</si>
  <si>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</si>
  <si>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</si>
  <si>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</si>
  <si>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</si>
  <si>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</si>
  <si>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</si>
  <si>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</si>
  <si>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</si>
  <si>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</si>
  <si>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</si>
  <si>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</si>
  <si>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</si>
  <si>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</si>
  <si>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</si>
  <si>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</si>
  <si>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</si>
  <si>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</si>
  <si>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</si>
  <si>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</si>
  <si>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</si>
  <si>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</si>
  <si>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</si>
  <si>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</si>
  <si>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</si>
  <si>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</si>
  <si>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</si>
  <si>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</si>
  <si>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</si>
  <si>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</si>
  <si>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</si>
  <si>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</si>
  <si>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</si>
  <si>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</si>
  <si>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</si>
  <si>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</si>
  <si>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</si>
  <si>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</si>
  <si>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</si>
  <si>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</si>
  <si>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</si>
  <si>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</si>
  <si>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</si>
  <si>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</si>
  <si>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</si>
  <si>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</si>
  <si>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</si>
  <si>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</si>
  <si>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</si>
  <si>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</si>
  <si>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</si>
  <si>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</si>
  <si>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</si>
  <si>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</si>
  <si>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</si>
  <si>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</si>
  <si>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</si>
  <si>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</si>
  <si>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</si>
  <si>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</si>
  <si>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</si>
  <si>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</si>
  <si>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</si>
  <si>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</si>
  <si>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</si>
  <si>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</si>
  <si>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</si>
  <si>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</si>
  <si>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</si>
  <si>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</si>
  <si>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</si>
  <si>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</si>
  <si>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</si>
  <si>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</si>
  <si>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</si>
  <si>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</si>
  <si>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</si>
  <si>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</si>
  <si>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</si>
  <si>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</si>
  <si>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</si>
  <si>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</si>
  <si>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</si>
  <si>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</si>
  <si>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</si>
  <si>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</si>
  <si>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</si>
  <si>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</si>
  <si>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</si>
  <si>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</si>
  <si>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</si>
  <si>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</si>
  <si>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</si>
  <si>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</si>
  <si>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</si>
  <si>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</si>
  <si>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</si>
  <si>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</si>
  <si>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</si>
  <si>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</si>
  <si>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</si>
  <si>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</si>
  <si>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</si>
  <si>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</si>
  <si>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</si>
  <si>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</si>
  <si>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</si>
  <si>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</si>
  <si>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</si>
  <si>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</si>
  <si>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</si>
  <si>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</si>
  <si>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</si>
  <si>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</si>
  <si>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</si>
  <si>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</si>
  <si>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</si>
  <si>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</si>
  <si>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</si>
  <si>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</si>
  <si>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</si>
  <si>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</si>
  <si>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</si>
  <si>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</si>
  <si>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</si>
  <si>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</si>
  <si>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</si>
  <si>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</si>
  <si>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</si>
  <si>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</si>
  <si>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</si>
  <si>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</si>
  <si>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</si>
  <si>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</si>
  <si>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</si>
  <si>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</si>
  <si>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</si>
  <si>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</si>
  <si>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</si>
  <si>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</si>
  <si>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</si>
  <si>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</si>
  <si>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</si>
  <si>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</si>
  <si>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</si>
  <si>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</si>
  <si>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</si>
  <si>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</si>
  <si>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</si>
  <si>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</si>
  <si>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</si>
  <si>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</si>
  <si>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</si>
  <si>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</si>
  <si>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</si>
  <si>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</si>
  <si>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</si>
  <si>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</si>
  <si>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</si>
  <si>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</si>
  <si>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</si>
  <si>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</si>
  <si>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</si>
  <si>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</si>
  <si>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</si>
  <si>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</si>
  <si>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</si>
  <si>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</si>
  <si>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</si>
  <si>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</si>
  <si>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</si>
  <si>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</si>
  <si>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</si>
  <si>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</si>
  <si>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</si>
  <si>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</si>
  <si>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</si>
  <si>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</si>
  <si>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</si>
  <si>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</si>
  <si>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</si>
  <si>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</si>
  <si>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</si>
  <si>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</si>
  <si>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</si>
  <si>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</si>
  <si>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</si>
  <si>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</si>
  <si>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</si>
  <si>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</si>
  <si>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</si>
  <si>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</si>
  <si>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</si>
  <si>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</si>
  <si>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</si>
  <si>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</si>
  <si>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</si>
  <si>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</si>
  <si>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</si>
  <si>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</si>
  <si>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</si>
  <si>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</si>
  <si>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</si>
  <si>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</si>
  <si>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</si>
  <si>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</si>
  <si>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</si>
  <si>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</si>
  <si>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</si>
  <si>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</si>
  <si>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</si>
  <si>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</si>
  <si>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</si>
  <si>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</si>
  <si>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</si>
  <si>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</si>
  <si>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</si>
  <si>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</si>
  <si>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</si>
  <si>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</si>
  <si>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</si>
  <si>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</si>
  <si>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</si>
  <si>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</si>
  <si>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</si>
  <si>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</si>
  <si>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</si>
  <si>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</si>
  <si>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</si>
  <si>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</si>
  <si>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</si>
  <si>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</si>
  <si>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</si>
  <si>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</si>
  <si>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</si>
  <si>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</si>
  <si>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</si>
  <si>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</si>
  <si>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</si>
  <si>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</si>
  <si>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</si>
  <si>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</si>
  <si>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</si>
  <si>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</si>
  <si>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</si>
  <si>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</si>
  <si>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</si>
  <si>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</si>
  <si>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</si>
  <si>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</si>
  <si>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</si>
  <si>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</si>
  <si>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</si>
  <si>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</si>
  <si>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</si>
  <si>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</si>
  <si>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</si>
  <si>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</si>
  <si>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</si>
  <si>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</si>
  <si>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</si>
  <si>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</si>
  <si>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</si>
  <si>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</si>
  <si>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</si>
  <si>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</si>
  <si>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</si>
  <si>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</si>
  <si>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</si>
  <si>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</si>
  <si>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</si>
  <si>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</si>
  <si>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</si>
  <si>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</si>
  <si>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</si>
  <si>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</si>
  <si>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</si>
  <si>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</si>
  <si>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</si>
  <si>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</si>
  <si>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</si>
  <si>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</si>
  <si>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</si>
  <si>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</si>
  <si>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</si>
  <si>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</si>
  <si>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</si>
  <si>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</si>
  <si>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</si>
  <si>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</si>
  <si>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</si>
  <si>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</si>
  <si>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</si>
  <si>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</si>
  <si>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</si>
  <si>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</si>
  <si>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</si>
  <si>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</si>
  <si>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</si>
  <si>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</si>
  <si>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</si>
  <si>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</si>
  <si>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</si>
  <si>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</si>
  <si>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</si>
  <si>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</si>
  <si>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</si>
  <si>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</si>
  <si>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</si>
  <si>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</si>
  <si>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</si>
  <si>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</si>
  <si>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</si>
  <si>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</si>
  <si>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</si>
  <si>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</si>
  <si>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</si>
  <si>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</si>
  <si>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</si>
  <si>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</si>
  <si>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</si>
  <si>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</si>
  <si>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</si>
  <si>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</si>
  <si>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</si>
  <si>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</si>
  <si>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</si>
  <si>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</si>
  <si>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</si>
  <si>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</si>
  <si>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</si>
  <si>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</si>
  <si>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</si>
  <si>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</si>
  <si>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</si>
  <si>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</si>
  <si>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</si>
  <si>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</si>
  <si>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</si>
  <si>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</si>
  <si>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</si>
  <si>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</si>
  <si>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</si>
  <si>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</si>
  <si>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</si>
  <si>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</si>
  <si>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</si>
  <si>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</si>
  <si>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</si>
  <si>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</si>
  <si>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</si>
  <si>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</si>
  <si>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</si>
  <si>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</si>
  <si>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</si>
  <si>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</si>
  <si>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</si>
  <si>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</si>
  <si>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</si>
  <si>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</si>
  <si>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</si>
  <si>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</si>
  <si>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</si>
  <si>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</si>
  <si>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</si>
  <si>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</si>
  <si>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</si>
  <si>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</si>
  <si>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</si>
  <si>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</si>
  <si>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</si>
  <si>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</si>
  <si>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</si>
  <si>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</si>
  <si>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</si>
  <si>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</si>
  <si>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</si>
  <si>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</si>
  <si>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</si>
  <si>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</si>
  <si>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</si>
  <si>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</si>
  <si>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</si>
  <si>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</si>
  <si>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</si>
  <si>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</si>
  <si>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</si>
  <si>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</si>
  <si>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</si>
  <si>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</si>
  <si>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</si>
  <si>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</si>
  <si>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</si>
  <si>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</si>
  <si>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</si>
  <si>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</si>
  <si>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</si>
  <si>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</si>
  <si>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</si>
  <si>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</si>
  <si>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</si>
  <si>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</si>
  <si>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</si>
  <si>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</si>
  <si>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</si>
  <si>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</si>
  <si>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</si>
  <si>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</si>
  <si>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</si>
  <si>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</si>
  <si>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</si>
  <si>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</si>
  <si>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</si>
  <si>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</si>
  <si>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</si>
  <si>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</si>
  <si>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</si>
  <si>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</si>
  <si>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</si>
  <si>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</si>
  <si>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</si>
  <si>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</si>
  <si>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</si>
  <si>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</si>
  <si>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</si>
  <si>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</si>
  <si>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</si>
  <si>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</si>
  <si>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</si>
  <si>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</si>
  <si>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</si>
  <si>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</si>
  <si>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</si>
  <si>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</si>
  <si>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</si>
  <si>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</si>
  <si>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</si>
  <si>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</si>
  <si>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</si>
  <si>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</si>
  <si>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</si>
  <si>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</si>
  <si>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</si>
  <si>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</si>
  <si>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</si>
  <si>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</si>
  <si>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</si>
  <si>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</si>
  <si>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</si>
  <si>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</si>
  <si>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</si>
  <si>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</si>
  <si>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</si>
  <si>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</si>
  <si>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</si>
  <si>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</si>
  <si>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</si>
  <si>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</si>
  <si>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</si>
  <si>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</si>
  <si>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</si>
  <si>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</si>
  <si>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</si>
  <si>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</si>
  <si>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</si>
  <si>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</si>
  <si>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</si>
  <si>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</si>
  <si>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</si>
  <si>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</si>
  <si>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</si>
  <si>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</si>
  <si>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</si>
  <si>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</si>
  <si>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</si>
  <si>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</si>
  <si>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</si>
  <si>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</si>
  <si>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</si>
  <si>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</si>
  <si>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</si>
  <si>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</si>
  <si>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</si>
  <si>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</si>
  <si>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</si>
  <si>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</si>
  <si>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</si>
  <si>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</si>
  <si>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</si>
  <si>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</si>
  <si>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</si>
  <si>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</si>
  <si>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</si>
  <si>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</si>
  <si>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</si>
  <si>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</si>
  <si>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</si>
  <si>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</si>
  <si>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</si>
  <si>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</si>
  <si>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</si>
  <si>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</si>
  <si>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</si>
  <si>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</si>
  <si>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</si>
  <si>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</si>
  <si>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</si>
  <si>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</si>
  <si>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</si>
  <si>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</si>
  <si>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</si>
  <si>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</si>
  <si>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</si>
  <si>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</si>
  <si>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</si>
  <si>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</si>
  <si>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</si>
  <si>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</si>
  <si>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</si>
  <si>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</si>
  <si>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</si>
  <si>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</si>
  <si>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</si>
  <si>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</si>
  <si>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</si>
  <si>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</si>
  <si>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</si>
  <si>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</si>
  <si>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</si>
  <si>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</si>
  <si>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</si>
  <si>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</si>
  <si>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</si>
  <si>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</si>
  <si>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</si>
  <si>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</si>
  <si>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</si>
  <si>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</si>
  <si>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</si>
  <si>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</si>
  <si>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</si>
  <si>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</si>
  <si>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</si>
  <si>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</si>
  <si>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</si>
  <si>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</si>
  <si>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</si>
  <si>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</si>
  <si>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</si>
  <si>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</si>
  <si>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</si>
  <si>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</si>
  <si>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</si>
  <si>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</si>
  <si>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</si>
  <si>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</si>
  <si>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</si>
  <si>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</si>
  <si>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</si>
  <si>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</si>
  <si>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</si>
  <si>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</si>
  <si>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</si>
  <si>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</si>
  <si>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</si>
  <si>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</si>
  <si>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</si>
  <si>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</si>
  <si>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</si>
  <si>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</si>
  <si>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</si>
  <si>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</si>
  <si>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</si>
  <si>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</si>
  <si>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</si>
  <si>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</si>
  <si>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</si>
  <si>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</si>
  <si>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</si>
  <si>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</si>
  <si>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</si>
  <si>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</si>
  <si>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</si>
  <si>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</si>
  <si>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</si>
  <si>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</si>
  <si>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</si>
  <si>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</si>
  <si>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</si>
  <si>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</si>
  <si>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</si>
  <si>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</si>
  <si>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</si>
  <si>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</si>
  <si>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</si>
  <si>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</si>
  <si>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</si>
  <si>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</si>
  <si>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</si>
  <si>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</si>
  <si>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</si>
  <si>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</si>
  <si>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</si>
  <si>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</si>
  <si>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</si>
  <si>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</si>
  <si>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</si>
  <si>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</si>
  <si>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</si>
  <si>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</si>
  <si>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</si>
  <si>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</si>
  <si>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</si>
  <si>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</si>
  <si>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</si>
  <si>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</si>
  <si>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</si>
  <si>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</si>
  <si>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</si>
  <si>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</si>
  <si>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</si>
  <si>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</si>
  <si>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</si>
  <si>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</si>
  <si>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</si>
  <si>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</si>
  <si>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</si>
  <si>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</si>
  <si>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</si>
  <si>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</si>
  <si>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</si>
  <si>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</si>
  <si>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</si>
  <si>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</si>
  <si>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</si>
  <si>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</si>
  <si>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</si>
  <si>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</si>
  <si>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</si>
  <si>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</si>
  <si>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</si>
  <si>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</si>
  <si>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</si>
  <si>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</si>
  <si>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</si>
  <si>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</si>
  <si>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</si>
  <si>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</si>
  <si>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</si>
  <si>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</si>
  <si>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</si>
  <si>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</si>
  <si>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</si>
  <si>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</si>
  <si>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</si>
  <si>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</si>
  <si>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</si>
  <si>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</si>
  <si>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</si>
  <si>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</si>
  <si>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</si>
  <si>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</si>
  <si>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</si>
  <si>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</si>
  <si>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</si>
  <si>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</si>
  <si>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</si>
  <si>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</si>
  <si>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</si>
  <si>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</si>
  <si>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</si>
  <si>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</si>
  <si>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</si>
  <si>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</si>
  <si>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</si>
  <si>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</si>
  <si>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</si>
  <si>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</si>
  <si>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</si>
  <si>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</si>
  <si>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</si>
  <si>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</si>
  <si>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</si>
  <si>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</si>
  <si>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</si>
  <si>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</si>
  <si>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</si>
  <si>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</si>
  <si>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</si>
  <si>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</si>
  <si>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</si>
  <si>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</si>
  <si>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</si>
  <si>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</si>
  <si>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</si>
  <si>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</si>
  <si>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</si>
  <si>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</si>
  <si>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</si>
  <si>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</si>
  <si>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</si>
  <si>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</si>
  <si>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</si>
  <si>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</si>
  <si>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</si>
  <si>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</si>
  <si>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</si>
  <si>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</si>
  <si>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</si>
  <si>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</si>
  <si>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</si>
  <si>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</si>
  <si>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</si>
  <si>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</si>
  <si>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</si>
  <si>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</si>
  <si>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</si>
  <si>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</si>
  <si>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</si>
  <si>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</si>
  <si>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</si>
  <si>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</si>
  <si>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</si>
  <si>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</si>
  <si>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</si>
  <si>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</si>
  <si>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</si>
  <si>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</si>
  <si>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</si>
  <si>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</si>
  <si>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</si>
  <si>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</si>
  <si>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</si>
  <si>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</si>
  <si>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</si>
  <si>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</si>
  <si>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</si>
  <si>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</si>
  <si>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</si>
  <si>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</si>
  <si>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</si>
  <si>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</si>
  <si>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</si>
  <si>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</si>
  <si>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</si>
  <si>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</si>
  <si>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</si>
  <si>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</si>
  <si>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</si>
  <si>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</si>
  <si>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</si>
  <si>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</si>
  <si>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</si>
  <si>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</si>
  <si>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</si>
  <si>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</si>
  <si>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</si>
  <si>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</si>
  <si>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</si>
  <si>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</si>
  <si>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</si>
  <si>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</si>
  <si>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</si>
  <si>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</si>
  <si>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</si>
  <si>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</si>
  <si>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</si>
  <si>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</si>
  <si>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</si>
  <si>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</si>
  <si>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</si>
  <si>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</si>
  <si>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</si>
  <si>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</si>
  <si>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</si>
  <si>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</si>
  <si>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</si>
  <si>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</si>
  <si>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</si>
  <si>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</si>
  <si>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</si>
  <si>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</si>
  <si>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</si>
  <si>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</si>
  <si>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</si>
  <si>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</si>
  <si>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</si>
  <si>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</si>
  <si>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</si>
  <si>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</si>
  <si>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</si>
  <si>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</si>
  <si>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</si>
  <si>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</si>
  <si>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</si>
  <si>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</si>
  <si>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</si>
  <si>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</si>
  <si>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</si>
  <si>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</si>
  <si>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</si>
  <si>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</si>
  <si>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</si>
  <si>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</si>
  <si>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</si>
  <si>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</si>
  <si>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</si>
  <si>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</si>
  <si>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</si>
  <si>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</si>
  <si>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</si>
  <si>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</si>
  <si>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</si>
  <si>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</si>
  <si>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</si>
  <si>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</si>
  <si>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</si>
  <si>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</si>
  <si>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</si>
  <si>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</si>
  <si>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</si>
  <si>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</si>
  <si>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</si>
  <si>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</si>
  <si>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</si>
  <si>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</si>
  <si>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</si>
  <si>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</si>
  <si>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</si>
  <si>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</si>
  <si>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</si>
  <si>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</si>
  <si>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</si>
  <si>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</si>
  <si>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</si>
  <si>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</si>
  <si>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</si>
  <si>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</si>
  <si>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</si>
  <si>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</si>
  <si>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</si>
  <si>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</si>
  <si>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</si>
  <si>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</si>
  <si>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</si>
  <si>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</si>
  <si>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</si>
  <si>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</si>
  <si>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</si>
  <si>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</si>
  <si>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</si>
  <si>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</si>
  <si>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</si>
  <si>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</si>
  <si>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</si>
  <si>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</si>
  <si>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</si>
  <si>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</si>
  <si>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</si>
  <si>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</si>
  <si>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</si>
  <si>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</si>
  <si>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</si>
  <si>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</si>
  <si>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</si>
  <si>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</si>
  <si>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</si>
  <si>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</si>
  <si>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</si>
  <si>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</si>
  <si>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</si>
  <si>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</si>
  <si>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</si>
  <si>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</si>
  <si>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</si>
  <si>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</si>
  <si>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</si>
  <si>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</si>
  <si>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</si>
  <si>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</si>
  <si>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</si>
  <si>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</si>
  <si>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</si>
  <si>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</si>
  <si>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</si>
  <si>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</si>
  <si>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</si>
  <si>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</si>
  <si>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</si>
  <si>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</si>
  <si>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</si>
  <si>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</si>
  <si>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</si>
  <si>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</si>
  <si>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</si>
  <si>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</si>
  <si>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</si>
  <si>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</si>
  <si>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</si>
  <si>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</si>
  <si>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</si>
  <si>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</si>
  <si>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</si>
  <si>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</si>
  <si>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</si>
  <si>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</si>
  <si>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</si>
  <si>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</si>
  <si>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</si>
  <si>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</si>
  <si>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</si>
  <si>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</si>
  <si>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</si>
  <si>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</si>
  <si>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</si>
  <si>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</si>
  <si>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</si>
  <si>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</si>
  <si>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</si>
  <si>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</si>
  <si>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</si>
  <si>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</si>
  <si>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</si>
  <si>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</si>
  <si>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</si>
  <si>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</si>
  <si>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</si>
  <si>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</si>
  <si>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</si>
  <si>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</si>
  <si>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</si>
  <si>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</si>
  <si>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</si>
  <si>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</si>
  <si>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</si>
  <si>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</si>
  <si>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</si>
  <si>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</si>
  <si>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</si>
  <si>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</si>
  <si>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</si>
  <si>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</si>
  <si>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</si>
  <si>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</si>
  <si>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</si>
  <si>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</si>
  <si>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</si>
  <si>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</si>
  <si>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</si>
  <si>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</si>
  <si>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</si>
  <si>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</si>
  <si>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</si>
  <si>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</si>
  <si>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</si>
  <si>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</si>
  <si>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</si>
  <si>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</si>
  <si>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</si>
  <si>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</si>
  <si>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</si>
  <si>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</si>
  <si>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</si>
  <si>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</si>
  <si>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</si>
  <si>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</si>
  <si>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</si>
  <si>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</si>
  <si>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</si>
  <si>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</si>
  <si>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</si>
  <si>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</si>
  <si>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</si>
  <si>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</si>
  <si>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</si>
  <si>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</si>
  <si>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</si>
  <si>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</si>
  <si>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</si>
  <si>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</si>
  <si>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</si>
  <si>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</si>
  <si>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</si>
  <si>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</si>
  <si>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</si>
  <si>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</si>
  <si>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</si>
  <si>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</si>
  <si>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</si>
  <si>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</si>
  <si>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</si>
  <si>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</si>
  <si>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</si>
  <si>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</si>
  <si>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</si>
  <si>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</si>
  <si>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</si>
  <si>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</si>
  <si>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</si>
  <si>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</si>
  <si>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</si>
  <si>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</si>
  <si>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</si>
  <si>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</si>
  <si>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</si>
  <si>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</si>
  <si>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</si>
  <si>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</si>
  <si>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</si>
  <si>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</si>
  <si>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</si>
  <si>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</si>
  <si>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</si>
  <si>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</si>
  <si>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</si>
  <si>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</si>
  <si>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</si>
  <si>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</si>
  <si>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</si>
  <si>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</si>
  <si>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</si>
  <si>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</si>
  <si>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</si>
  <si>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</si>
  <si>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</si>
  <si>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</si>
  <si>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</si>
  <si>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</si>
  <si>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</si>
  <si>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</si>
  <si>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</si>
  <si>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</si>
  <si>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</si>
  <si>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</si>
  <si>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</si>
  <si>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</si>
  <si>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</si>
  <si>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</si>
  <si>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</si>
  <si>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</si>
  <si>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</si>
  <si>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</si>
  <si>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</si>
  <si>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</si>
  <si>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</si>
  <si>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</si>
  <si>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</si>
  <si>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</si>
  <si>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</si>
  <si>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</si>
  <si>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</si>
  <si>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</si>
  <si>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</si>
  <si>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</si>
  <si>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</si>
  <si>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</si>
  <si>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</si>
  <si>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</si>
  <si>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</si>
  <si>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</si>
  <si>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</si>
  <si>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</si>
  <si>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</si>
  <si>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</si>
  <si>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</si>
  <si>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</si>
  <si>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</si>
  <si>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</si>
  <si>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</si>
  <si>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</si>
  <si>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</si>
  <si>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</si>
  <si>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</si>
  <si>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</si>
  <si>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</si>
  <si>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</si>
  <si>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</si>
  <si>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</si>
  <si>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</si>
  <si>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</si>
  <si>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</si>
  <si>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</si>
  <si>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</si>
  <si>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</si>
  <si>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</si>
  <si>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</si>
  <si>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</si>
  <si>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</si>
  <si>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</si>
  <si>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</si>
  <si>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</si>
  <si>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</si>
  <si>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</si>
  <si>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</si>
  <si>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</si>
  <si>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</si>
  <si>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</si>
  <si>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</si>
  <si>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</si>
  <si>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</si>
  <si>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</si>
  <si>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</si>
  <si>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</si>
  <si>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</si>
  <si>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</si>
  <si>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</si>
  <si>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</si>
  <si>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</si>
  <si>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</si>
  <si>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</si>
  <si>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</si>
  <si>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</si>
  <si>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</si>
  <si>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</si>
  <si>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</si>
  <si>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</si>
  <si>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</si>
  <si>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</si>
  <si>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</si>
  <si>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</si>
  <si>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</si>
  <si>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</si>
  <si>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</si>
  <si>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</si>
  <si>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</si>
  <si>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</si>
  <si>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</si>
  <si>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</si>
  <si>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</si>
  <si>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</si>
  <si>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</si>
  <si>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</si>
  <si>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</si>
  <si>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</si>
  <si>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</si>
  <si>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</si>
  <si>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</si>
  <si>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</si>
  <si>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</si>
  <si>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</si>
  <si>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</si>
  <si>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</si>
  <si>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</si>
  <si>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</si>
  <si>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</si>
  <si>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</si>
  <si>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</si>
  <si>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</si>
  <si>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</si>
  <si>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</si>
  <si>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</si>
  <si>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</si>
  <si>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</si>
  <si>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</si>
  <si>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</si>
  <si>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</si>
  <si>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</si>
  <si>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</si>
  <si>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</si>
  <si>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</si>
  <si>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</si>
  <si>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</si>
  <si>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</si>
  <si>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</si>
  <si>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</si>
  <si>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</si>
  <si>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</si>
  <si>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</si>
  <si>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</si>
  <si>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</si>
  <si>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</si>
  <si>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</si>
  <si>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</si>
  <si>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</si>
  <si>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</si>
  <si>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</si>
  <si>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</si>
  <si>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</si>
  <si>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</si>
  <si>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</si>
  <si>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</si>
  <si>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</si>
  <si>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</si>
  <si>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</si>
  <si>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</si>
  <si>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</si>
  <si>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</si>
  <si>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</si>
  <si>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</si>
  <si>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</si>
  <si>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</si>
  <si>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</si>
  <si>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</si>
  <si>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</si>
  <si>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</si>
  <si>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</si>
  <si>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</si>
  <si>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</si>
  <si>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</si>
  <si>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</si>
  <si>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</si>
  <si>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</si>
  <si>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</si>
  <si>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</si>
  <si>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</si>
  <si>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</si>
  <si>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</si>
  <si>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</si>
  <si>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</si>
  <si>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</si>
  <si>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</si>
  <si>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</si>
  <si>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</si>
  <si>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</si>
  <si>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</si>
  <si>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</si>
  <si>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</si>
  <si>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</si>
  <si>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</si>
  <si>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</si>
  <si>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</si>
  <si>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</si>
  <si>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</si>
  <si>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</si>
  <si>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</si>
  <si>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</si>
  <si>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</si>
  <si>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</si>
  <si>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</si>
  <si>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</si>
  <si>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</si>
  <si>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</si>
  <si>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</si>
  <si>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</si>
  <si>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</si>
  <si>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</si>
  <si>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</si>
  <si>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</si>
  <si>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</si>
  <si>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</si>
  <si>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</si>
  <si>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</si>
  <si>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</si>
  <si>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</si>
  <si>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</si>
  <si>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</si>
  <si>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</si>
  <si>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</si>
  <si>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</si>
  <si>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</si>
  <si>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</si>
  <si>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</si>
  <si>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</si>
  <si>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</si>
  <si>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</si>
  <si>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</si>
  <si>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</si>
  <si>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</si>
  <si>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</si>
  <si>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</si>
  <si>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</si>
  <si>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</si>
  <si>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</si>
  <si>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</si>
  <si>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</si>
  <si>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</si>
  <si>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</si>
  <si>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</si>
  <si>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</si>
  <si>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</si>
  <si>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</si>
  <si>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</si>
  <si>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</si>
  <si>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</si>
  <si>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</si>
  <si>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</si>
  <si>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</si>
  <si>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</si>
  <si>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</si>
  <si>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</si>
  <si>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</si>
  <si>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</si>
  <si>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</si>
  <si>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</si>
  <si>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</si>
  <si>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</si>
  <si>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</si>
  <si>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</si>
  <si>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</si>
  <si>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</si>
  <si>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</si>
  <si>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</si>
  <si>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</si>
  <si>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</si>
  <si>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</si>
  <si>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</si>
  <si>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</si>
  <si>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</si>
  <si>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</si>
  <si>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</si>
  <si>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</si>
  <si>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</si>
  <si>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</si>
  <si>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</si>
  <si>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</si>
  <si>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</si>
  <si>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</si>
  <si>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</si>
  <si>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</si>
  <si>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</si>
  <si>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</si>
  <si>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</si>
  <si>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</si>
  <si>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</si>
  <si>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</si>
  <si>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</si>
  <si>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</si>
  <si>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</si>
  <si>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</si>
  <si>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</si>
  <si>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</si>
  <si>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</si>
  <si>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</si>
  <si>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</si>
  <si>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</si>
  <si>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</si>
  <si>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</si>
  <si>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</si>
  <si>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</si>
  <si>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</si>
  <si>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</si>
  <si>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</si>
  <si>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</si>
  <si>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</si>
  <si>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</si>
  <si>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</si>
  <si>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</si>
  <si>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</si>
  <si>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</si>
  <si>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</si>
  <si>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</si>
  <si>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</si>
  <si>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</si>
  <si>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</si>
  <si>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</si>
  <si>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</si>
  <si>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</si>
  <si>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</si>
  <si>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</si>
  <si>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</si>
  <si>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</si>
  <si>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</si>
  <si>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</si>
  <si>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</si>
  <si>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</si>
  <si>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</si>
  <si>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</si>
  <si>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</si>
  <si>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</si>
  <si>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</si>
  <si>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</si>
  <si>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</si>
  <si>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</si>
  <si>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</si>
  <si>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</si>
  <si>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</si>
  <si>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</si>
  <si>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</si>
  <si>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</si>
  <si>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</si>
  <si>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</si>
  <si>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</si>
  <si>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</si>
  <si>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</si>
  <si>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</si>
  <si>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</si>
  <si>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</si>
  <si>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</si>
  <si>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</si>
  <si>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</si>
  <si>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</si>
  <si>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</si>
  <si>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</si>
  <si>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</si>
  <si>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</si>
  <si>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</si>
  <si>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</si>
  <si>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</si>
  <si>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</si>
  <si>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</si>
  <si>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</si>
  <si>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</si>
  <si>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</si>
  <si>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</si>
  <si>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</si>
  <si>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</si>
  <si>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</si>
  <si>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</si>
  <si>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</si>
  <si>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</si>
  <si>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</si>
  <si>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</si>
  <si>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</si>
  <si>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</si>
  <si>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</si>
  <si>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</si>
  <si>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</si>
  <si>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</si>
  <si>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</si>
  <si>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</si>
  <si>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</si>
  <si>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</si>
  <si>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</si>
  <si>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</si>
  <si>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</si>
  <si>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</si>
  <si>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</si>
  <si>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</si>
  <si>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</si>
  <si>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</si>
  <si>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</si>
  <si>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</si>
  <si>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</si>
  <si>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</si>
  <si>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</si>
  <si>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</si>
  <si>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</si>
  <si>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</si>
  <si>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</si>
  <si>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</si>
  <si>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</si>
  <si>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</si>
  <si>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</si>
  <si>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</si>
  <si>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</si>
  <si>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</si>
  <si>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</si>
  <si>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</si>
  <si>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</si>
  <si>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</si>
  <si>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</si>
  <si>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</si>
  <si>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</si>
  <si>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</si>
  <si>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</si>
  <si>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</si>
  <si>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</si>
  <si>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</si>
  <si>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</si>
  <si>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</si>
  <si>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</si>
  <si>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</si>
  <si>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</si>
  <si>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</si>
  <si>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</si>
  <si>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</si>
  <si>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</si>
  <si>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</si>
  <si>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</si>
  <si>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</si>
  <si>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</si>
  <si>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</si>
  <si>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</si>
  <si>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</si>
  <si>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</si>
  <si>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</si>
  <si>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</si>
  <si>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</si>
  <si>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</si>
  <si>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</si>
  <si>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</si>
  <si>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</si>
  <si>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</si>
  <si>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</si>
  <si>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</si>
  <si>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</si>
  <si>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</si>
  <si>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</si>
  <si>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</si>
  <si>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</si>
  <si>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</si>
  <si>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</si>
  <si>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</si>
  <si>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</si>
  <si>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</si>
  <si>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</si>
  <si>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</si>
  <si>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</si>
  <si>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</si>
  <si>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</si>
  <si>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</si>
  <si>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</si>
  <si>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</si>
  <si>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</si>
  <si>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</si>
  <si>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</si>
  <si>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</si>
  <si>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</si>
  <si>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</si>
  <si>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</si>
  <si>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</si>
  <si>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</si>
  <si>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</si>
  <si>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</si>
  <si>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</si>
  <si>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</si>
  <si>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</si>
  <si>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</si>
  <si>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</si>
  <si>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</si>
  <si>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</si>
  <si>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</si>
  <si>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</si>
  <si>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</si>
  <si>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</si>
  <si>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</si>
  <si>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</si>
  <si>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</si>
  <si>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</si>
  <si>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</si>
  <si>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</si>
  <si>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</si>
  <si>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</si>
  <si>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</si>
  <si>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</si>
  <si>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</si>
  <si>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</si>
  <si>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</si>
  <si>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</si>
  <si>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</si>
  <si>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</si>
  <si>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</si>
  <si>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</si>
  <si>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</si>
  <si>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</si>
  <si>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</si>
  <si>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</si>
  <si>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</si>
  <si>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</si>
  <si>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</si>
  <si>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</si>
  <si>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</si>
  <si>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</si>
  <si>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</si>
  <si>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</si>
  <si>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</si>
  <si>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</si>
  <si>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</si>
  <si>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</si>
  <si>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</si>
  <si>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</si>
  <si>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</si>
  <si>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</si>
  <si>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</si>
  <si>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</si>
  <si>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</si>
  <si>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</si>
  <si>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</si>
  <si>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</si>
  <si>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</si>
  <si>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</si>
  <si>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</si>
  <si>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</si>
  <si>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</si>
  <si>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</si>
  <si>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</si>
  <si>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</si>
  <si>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</si>
  <si>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</si>
  <si>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</si>
  <si>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</si>
  <si>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</si>
  <si>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</si>
  <si>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</si>
  <si>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</si>
  <si>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</si>
  <si>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</si>
  <si>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</si>
  <si>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</si>
  <si>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</si>
  <si>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</si>
  <si>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</si>
  <si>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</si>
  <si>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</si>
  <si>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</si>
  <si>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</si>
  <si>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</si>
  <si>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</si>
  <si>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</si>
  <si>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</si>
  <si>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</si>
  <si>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</si>
  <si>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</si>
  <si>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</si>
  <si>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</si>
  <si>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</si>
  <si>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</si>
  <si>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</si>
  <si>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</si>
  <si>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</si>
  <si>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</si>
  <si>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</si>
  <si>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</si>
  <si>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</si>
  <si>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</si>
  <si>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</si>
  <si>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</si>
  <si>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</si>
  <si>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</si>
  <si>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</si>
  <si>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</si>
  <si>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</si>
  <si>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</si>
  <si>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</si>
  <si>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</si>
  <si>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</si>
  <si>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</si>
  <si>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</si>
  <si>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</si>
  <si>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</si>
  <si>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</si>
  <si>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</si>
  <si>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</si>
  <si>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</si>
  <si>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</si>
  <si>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</si>
  <si>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</si>
  <si>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</si>
  <si>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</si>
  <si>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</si>
  <si>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</si>
  <si>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</si>
  <si>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</si>
  <si>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</si>
  <si>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</si>
  <si>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</si>
  <si>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</si>
  <si>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</si>
  <si>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</si>
  <si>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</si>
  <si>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</si>
  <si>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</si>
  <si>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</si>
  <si>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</si>
  <si>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</si>
  <si>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</si>
  <si>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</si>
  <si>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</si>
  <si>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</si>
  <si>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</si>
  <si>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</si>
  <si>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</si>
  <si>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</si>
  <si>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</si>
  <si>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</si>
  <si>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</si>
  <si>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</si>
  <si>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</si>
  <si>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</si>
  <si>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</si>
  <si>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</si>
  <si>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</si>
  <si>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</si>
  <si>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</si>
  <si>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</si>
  <si>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</si>
  <si>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</si>
  <si>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</si>
  <si>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</si>
  <si>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</si>
  <si>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</si>
  <si>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</si>
  <si>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</si>
  <si>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</si>
  <si>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</si>
  <si>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</si>
  <si>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</si>
  <si>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</si>
  <si>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</si>
  <si>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</si>
  <si>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</si>
  <si>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</si>
  <si>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</si>
  <si>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</si>
  <si>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</si>
  <si>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</si>
  <si>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</si>
  <si>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</si>
  <si>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</si>
  <si>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</si>
  <si>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</si>
  <si>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</si>
  <si>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</si>
  <si>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</si>
  <si>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</si>
  <si>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</si>
  <si>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</si>
  <si>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</si>
  <si>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</si>
  <si>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</si>
  <si>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</si>
  <si>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</si>
  <si>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</si>
  <si>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</si>
  <si>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</si>
  <si>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</si>
  <si>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</si>
  <si>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</si>
  <si>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</si>
  <si>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</si>
  <si>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</si>
  <si>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</si>
  <si>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</si>
  <si>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</si>
  <si>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</si>
  <si>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</si>
  <si>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</si>
  <si>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</si>
  <si>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</si>
  <si>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</si>
  <si>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</si>
  <si>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</si>
  <si>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</si>
  <si>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</si>
  <si>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</si>
  <si>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</si>
  <si>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</si>
  <si>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</si>
  <si>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</si>
  <si>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</si>
  <si>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</si>
  <si>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</si>
  <si>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</si>
  <si>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</si>
  <si>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</si>
  <si>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</si>
  <si>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</si>
  <si>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</si>
  <si>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</si>
  <si>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</si>
  <si>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</si>
  <si>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</si>
  <si>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</si>
  <si>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</si>
  <si>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</si>
  <si>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</si>
  <si>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</si>
  <si>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</si>
  <si>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</si>
  <si>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</si>
  <si>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</si>
  <si>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</si>
  <si>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</si>
  <si>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</si>
  <si>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</si>
  <si>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</si>
  <si>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</si>
  <si>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</si>
  <si>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</si>
  <si>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</si>
  <si>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</si>
  <si>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</si>
  <si>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</si>
  <si>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</si>
  <si>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</si>
  <si>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</si>
  <si>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</si>
  <si>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</si>
  <si>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</si>
  <si>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</si>
  <si>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</si>
  <si>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</si>
  <si>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</si>
  <si>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</si>
  <si>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</si>
  <si>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</si>
  <si>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</si>
  <si>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</si>
  <si>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</si>
  <si>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</si>
  <si>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</si>
  <si>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</si>
  <si>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</si>
  <si>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</si>
  <si>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</si>
  <si>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</si>
  <si>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</si>
  <si>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</si>
  <si>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</si>
  <si>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</si>
  <si>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</si>
  <si>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</si>
  <si>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</si>
  <si>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</si>
  <si>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</si>
  <si>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</si>
  <si>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</si>
  <si>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</si>
  <si>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</si>
  <si>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</si>
  <si>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</si>
  <si>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</si>
  <si>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</si>
  <si>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</si>
  <si>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</si>
  <si>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</si>
  <si>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</si>
  <si>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</si>
  <si>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</si>
  <si>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</si>
  <si>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</si>
  <si>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</si>
  <si>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</si>
  <si>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</si>
  <si>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</si>
  <si>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</si>
  <si>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</si>
  <si>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</si>
  <si>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</si>
  <si>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</si>
  <si>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</si>
  <si>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</si>
  <si>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</si>
  <si>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</si>
  <si>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</si>
  <si>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</si>
  <si>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</si>
  <si>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</si>
  <si>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</si>
  <si>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</si>
  <si>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</si>
  <si>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</si>
  <si>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</si>
  <si>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</si>
  <si>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</si>
  <si>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</si>
  <si>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</si>
  <si>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</si>
  <si>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</si>
  <si>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</si>
  <si>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</si>
  <si>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</si>
  <si>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</si>
  <si>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</si>
  <si>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</si>
  <si>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</si>
  <si>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</si>
  <si>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</si>
  <si>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</si>
  <si>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</si>
  <si>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</si>
  <si>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</si>
  <si>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</si>
  <si>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</si>
  <si>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</si>
  <si>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</si>
  <si>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</si>
  <si>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</si>
  <si>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</si>
  <si>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</si>
  <si>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</si>
  <si>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</si>
  <si>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</si>
  <si>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</si>
  <si>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</si>
  <si>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</si>
  <si>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</si>
  <si>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</si>
  <si>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</si>
  <si>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</si>
  <si>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</si>
  <si>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</si>
  <si>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</si>
  <si>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</si>
  <si>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</si>
  <si>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</si>
  <si>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</si>
  <si>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</si>
  <si>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</si>
  <si>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</si>
  <si>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</si>
  <si>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</si>
  <si>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</si>
  <si>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</si>
  <si>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</si>
  <si>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</si>
  <si>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</si>
  <si>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</si>
  <si>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</si>
  <si>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</si>
  <si>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</si>
  <si>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</si>
  <si>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</si>
  <si>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</si>
  <si>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</si>
  <si>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</si>
  <si>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</si>
  <si>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</si>
  <si>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</si>
  <si>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</si>
  <si>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</si>
  <si>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</si>
  <si>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</si>
  <si>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</si>
  <si>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</si>
  <si>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</si>
  <si>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</si>
  <si>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</si>
  <si>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</si>
  <si>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</si>
  <si>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</si>
  <si>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</si>
  <si>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</si>
  <si>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</si>
  <si>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</si>
  <si>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</si>
  <si>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</si>
  <si>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</si>
  <si>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</si>
  <si>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</si>
  <si>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</si>
  <si>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</si>
  <si>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</si>
  <si>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</si>
  <si>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</si>
  <si>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</si>
  <si>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</si>
  <si>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</si>
  <si>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</si>
  <si>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</si>
  <si>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</si>
  <si>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</si>
  <si>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</si>
  <si>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</si>
  <si>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</si>
  <si>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</si>
  <si>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</si>
  <si>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</si>
  <si>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</si>
  <si>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</si>
  <si>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</si>
  <si>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</si>
  <si>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</si>
  <si>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</si>
  <si>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</si>
  <si>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</si>
  <si>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</si>
  <si>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</si>
  <si>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</si>
  <si>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</si>
  <si>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</si>
  <si>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</si>
  <si>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</si>
  <si>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</si>
  <si>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</si>
  <si>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</si>
  <si>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</si>
  <si>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</si>
  <si>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</si>
  <si>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</si>
  <si>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</si>
  <si>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</si>
  <si>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</si>
  <si>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</si>
  <si>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</si>
  <si>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</si>
  <si>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</si>
  <si>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</si>
  <si>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</si>
  <si>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</si>
  <si>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</si>
  <si>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</si>
  <si>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</si>
  <si>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</si>
  <si>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</si>
  <si>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</si>
  <si>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</si>
  <si>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</si>
  <si>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</si>
  <si>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</si>
  <si>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</si>
  <si>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</si>
  <si>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</si>
  <si>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</si>
  <si>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</si>
  <si>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</si>
  <si>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</si>
  <si>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</si>
  <si>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</si>
  <si>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</si>
  <si>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</si>
  <si>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</si>
  <si>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</si>
  <si>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</si>
  <si>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</si>
  <si>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</si>
  <si>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</si>
  <si>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</si>
  <si>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</si>
  <si>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</si>
  <si>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</si>
  <si>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</si>
  <si>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</si>
  <si>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</si>
  <si>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</si>
  <si>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</si>
  <si>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</si>
  <si>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</si>
  <si>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</si>
  <si>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</si>
  <si>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</si>
  <si>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</si>
  <si>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</si>
  <si>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</si>
  <si>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</si>
  <si>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</si>
  <si>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</si>
  <si>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</si>
  <si>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</si>
  <si>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</si>
  <si>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</si>
  <si>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</si>
  <si>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</si>
  <si>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</si>
  <si>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</si>
  <si>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</si>
  <si>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</si>
  <si>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</si>
  <si>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</si>
  <si>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</si>
  <si>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</si>
  <si>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</si>
  <si>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</si>
  <si>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</si>
  <si>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</si>
  <si>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</si>
  <si>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</si>
  <si>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</si>
  <si>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</si>
  <si>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</si>
  <si>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</si>
  <si>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</si>
  <si>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</si>
  <si>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</si>
  <si>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</si>
  <si>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</si>
  <si>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</si>
  <si>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</si>
  <si>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</si>
  <si>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</si>
  <si>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</si>
  <si>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</si>
  <si>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</si>
  <si>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</si>
  <si>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</si>
  <si>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</si>
  <si>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</si>
  <si>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</si>
  <si>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</si>
  <si>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</si>
  <si>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</si>
  <si>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</si>
  <si>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</si>
  <si>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</si>
  <si>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</si>
  <si>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</si>
  <si>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</si>
  <si>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</si>
  <si>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</si>
  <si>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</si>
  <si>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</si>
  <si>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</si>
  <si>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</si>
  <si>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</si>
  <si>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</si>
  <si>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</si>
  <si>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</si>
  <si>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</si>
  <si>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</si>
  <si>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</si>
  <si>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</si>
  <si>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</si>
  <si>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</si>
  <si>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</si>
  <si>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</si>
  <si>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</si>
  <si>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</si>
  <si>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</si>
  <si>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</si>
  <si>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</si>
  <si>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</si>
  <si>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</si>
  <si>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</si>
  <si>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</si>
  <si>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</si>
  <si>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</si>
  <si>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</si>
  <si>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</si>
  <si>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</si>
  <si>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</si>
  <si>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</si>
  <si>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</si>
  <si>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</si>
  <si>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</si>
  <si>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</si>
  <si>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</si>
  <si>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</si>
  <si>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</si>
  <si>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</si>
  <si>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</si>
  <si>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</si>
  <si>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</si>
  <si>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</si>
  <si>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</si>
  <si>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</si>
  <si>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</si>
  <si>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</si>
  <si>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</si>
  <si>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</si>
  <si>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</si>
  <si>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</si>
  <si>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</si>
  <si>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</si>
  <si>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</si>
  <si>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</si>
  <si>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</si>
  <si>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</si>
  <si>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</si>
  <si>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</si>
  <si>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</si>
  <si>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</si>
  <si>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</si>
  <si>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</si>
  <si>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</si>
  <si>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</si>
  <si>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</si>
  <si>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</si>
  <si>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</si>
  <si>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</si>
  <si>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</si>
  <si>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</si>
  <si>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</si>
  <si>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</si>
  <si>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</si>
  <si>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</si>
  <si>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</si>
  <si>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</si>
  <si>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</si>
  <si>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</si>
  <si>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</si>
  <si>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</si>
  <si>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</si>
  <si>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</si>
  <si>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</si>
  <si>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</si>
  <si>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</si>
  <si>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</si>
  <si>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</si>
  <si>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</si>
  <si>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</si>
  <si>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</si>
  <si>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</si>
  <si>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</si>
  <si>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</si>
  <si>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</si>
  <si>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</si>
  <si>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</si>
  <si>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</si>
  <si>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</si>
  <si>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</si>
  <si>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</si>
  <si>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</si>
  <si>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</si>
  <si>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</si>
  <si>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</si>
  <si>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</si>
  <si>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</si>
  <si>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</si>
  <si>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</si>
  <si>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</si>
  <si>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</si>
  <si>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</si>
  <si>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</si>
  <si>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</si>
  <si>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</si>
  <si>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</si>
  <si>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</si>
  <si>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</si>
  <si>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</si>
  <si>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</si>
  <si>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</si>
  <si>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</si>
  <si>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</si>
  <si>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</si>
  <si>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</si>
  <si>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</si>
  <si>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</si>
  <si>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</si>
  <si>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</si>
  <si>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</si>
  <si>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</si>
  <si>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</si>
  <si>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</si>
  <si>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</si>
  <si>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</si>
  <si>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</si>
  <si>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</si>
  <si>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</si>
  <si>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</si>
  <si>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</si>
  <si>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</si>
  <si>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</si>
  <si>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</si>
  <si>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</si>
  <si>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</si>
  <si>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</si>
  <si>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</si>
  <si>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</si>
  <si>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</si>
  <si>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</si>
  <si>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</si>
  <si>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</si>
  <si>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</si>
  <si>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</si>
  <si>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</si>
  <si>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</si>
  <si>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</si>
  <si>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</si>
  <si>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</si>
  <si>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</si>
  <si>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</si>
  <si>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</si>
  <si>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</si>
  <si>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</si>
  <si>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</si>
  <si>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</si>
  <si>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</si>
  <si>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</si>
  <si>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</si>
  <si>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</si>
  <si>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</si>
  <si>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</si>
  <si>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</si>
  <si>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</si>
  <si>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</si>
  <si>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</si>
  <si>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</si>
  <si>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</si>
  <si>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</si>
  <si>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</si>
  <si>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</si>
  <si>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</si>
  <si>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</si>
  <si>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</si>
  <si>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</si>
  <si>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</si>
  <si>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</si>
  <si>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</si>
  <si>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</si>
  <si>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</si>
  <si>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</si>
  <si>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</si>
  <si>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</si>
  <si>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</si>
  <si>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</si>
  <si>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</si>
  <si>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</si>
  <si>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</si>
  <si>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</si>
  <si>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</si>
  <si>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</si>
  <si>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</si>
  <si>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</si>
  <si>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</si>
  <si>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</si>
  <si>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</si>
  <si>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</si>
  <si>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</si>
  <si>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</si>
  <si>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</si>
  <si>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</si>
  <si>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</si>
  <si>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</si>
  <si>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</si>
  <si>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</si>
  <si>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</si>
  <si>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</si>
  <si>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</si>
  <si>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</si>
  <si>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</si>
  <si>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</si>
  <si>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</si>
  <si>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</si>
  <si>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</si>
  <si>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</si>
  <si>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</si>
  <si>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</si>
  <si>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</si>
  <si>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</si>
  <si>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</si>
  <si>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</si>
  <si>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</si>
  <si>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</si>
  <si>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</si>
  <si>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</si>
  <si>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</si>
  <si>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</si>
  <si>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</si>
  <si>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</si>
  <si>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</si>
  <si>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</si>
  <si>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</si>
  <si>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</si>
  <si>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</si>
  <si>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</si>
  <si>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</si>
  <si>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</si>
  <si>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</si>
  <si>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</si>
  <si>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</si>
  <si>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</si>
  <si>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</si>
  <si>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</si>
  <si>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</si>
  <si>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</si>
  <si>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</si>
  <si>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</si>
  <si>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</si>
  <si>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</si>
  <si>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</si>
  <si>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</si>
  <si>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</si>
  <si>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</si>
  <si>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</si>
  <si>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</si>
  <si>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</si>
  <si>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</si>
  <si>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</si>
  <si>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</si>
  <si>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</si>
  <si>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</si>
  <si>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</si>
  <si>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</si>
  <si>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</si>
  <si>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</si>
  <si>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</si>
  <si>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</si>
  <si>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</si>
  <si>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</si>
  <si>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</si>
  <si>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</si>
  <si>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</si>
  <si>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</si>
  <si>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</si>
  <si>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</si>
  <si>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</si>
  <si>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</si>
  <si>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</si>
  <si>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</si>
  <si>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</si>
  <si>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</si>
  <si>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</si>
  <si>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</si>
  <si>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</si>
  <si>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</si>
  <si>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</si>
  <si>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</si>
  <si>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</si>
  <si>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</si>
  <si>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</si>
  <si>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</si>
  <si>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</si>
  <si>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</si>
  <si>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</si>
  <si>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</si>
  <si>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</si>
  <si>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</si>
  <si>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</si>
  <si>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</si>
  <si>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</si>
  <si>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</si>
  <si>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</si>
  <si>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</si>
  <si>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</si>
  <si>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</si>
  <si>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</si>
  <si>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</si>
  <si>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</si>
  <si>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</si>
  <si>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</si>
  <si>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</si>
  <si>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</si>
  <si>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</si>
  <si>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</si>
  <si>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</si>
  <si>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</si>
  <si>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</si>
  <si>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</si>
  <si>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</si>
  <si>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</si>
  <si>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</si>
  <si>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</si>
  <si>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</si>
  <si>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</si>
  <si>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</si>
  <si>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</si>
  <si>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</si>
  <si>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</si>
  <si>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</si>
  <si>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</si>
  <si>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</si>
  <si>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</si>
  <si>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</si>
  <si>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</si>
  <si>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</si>
  <si>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</si>
  <si>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</si>
  <si>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</si>
  <si>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</si>
  <si>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</si>
  <si>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</si>
  <si>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</si>
  <si>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</si>
  <si>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</si>
  <si>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</si>
  <si>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</si>
  <si>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</si>
  <si>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</si>
  <si>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</si>
  <si>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</si>
  <si>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</si>
  <si>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</si>
  <si>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</si>
  <si>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</si>
  <si>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</si>
  <si>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</si>
  <si>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</si>
  <si>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</si>
  <si>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</si>
  <si>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</si>
  <si>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</si>
  <si>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</si>
  <si>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</si>
  <si>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</si>
  <si>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</si>
  <si>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</si>
  <si>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</si>
  <si>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</si>
  <si>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</si>
  <si>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</si>
  <si>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</si>
  <si>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</si>
  <si>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</si>
  <si>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</si>
  <si>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</si>
  <si>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</si>
  <si>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</si>
  <si>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</si>
  <si>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</si>
  <si>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</si>
  <si>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</si>
  <si>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</si>
  <si>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</si>
  <si>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</si>
  <si>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</si>
  <si>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</si>
  <si>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</si>
  <si>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</si>
  <si>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</si>
  <si>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</si>
  <si>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</si>
  <si>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</si>
  <si>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</si>
  <si>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</si>
  <si>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</si>
  <si>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</si>
  <si>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</si>
  <si>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</si>
  <si>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</si>
  <si>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</si>
  <si>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</si>
  <si>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</si>
  <si>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</si>
  <si>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</si>
  <si>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</si>
  <si>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</si>
  <si>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</si>
  <si>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</si>
  <si>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</si>
  <si>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</si>
  <si>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</si>
  <si>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</si>
  <si>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</si>
  <si>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</si>
  <si>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</si>
  <si>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</si>
  <si>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</si>
  <si>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</si>
  <si>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</si>
  <si>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</si>
  <si>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</si>
  <si>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</si>
  <si>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</si>
  <si>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</si>
  <si>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</si>
  <si>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</si>
  <si>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</si>
  <si>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</si>
  <si>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</si>
  <si>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</si>
  <si>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</si>
  <si>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</si>
  <si>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</si>
  <si>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</si>
  <si>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</si>
  <si>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</si>
  <si>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</si>
  <si>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</si>
  <si>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</si>
  <si>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</si>
  <si>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</si>
  <si>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</si>
  <si>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</si>
  <si>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</si>
  <si>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</si>
  <si>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</si>
  <si>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</si>
  <si>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</si>
  <si>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</si>
  <si>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</si>
  <si>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</si>
  <si>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</si>
  <si>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</si>
  <si>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</si>
  <si>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</si>
  <si>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</si>
  <si>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</si>
  <si>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</si>
  <si>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</si>
  <si>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</si>
  <si>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</si>
  <si>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</si>
  <si>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</si>
  <si>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</si>
  <si>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</si>
  <si>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</si>
  <si>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</si>
  <si>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</si>
  <si>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</si>
  <si>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</si>
  <si>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</si>
  <si>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</si>
  <si>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</si>
  <si>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</si>
  <si>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</si>
  <si>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</si>
  <si>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</si>
  <si>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</si>
  <si>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</si>
  <si>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</si>
  <si>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</si>
  <si>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</si>
  <si>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</si>
  <si>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</si>
  <si>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</si>
  <si>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</si>
  <si>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</si>
  <si>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</si>
  <si>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</si>
  <si>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</si>
  <si>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</si>
  <si>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</si>
  <si>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</si>
  <si>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</si>
  <si>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</si>
  <si>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</si>
  <si>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</si>
  <si>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</si>
  <si>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</si>
  <si>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</si>
  <si>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</si>
  <si>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</si>
  <si>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</si>
  <si>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</si>
  <si>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</si>
  <si>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</si>
  <si>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</si>
  <si>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</si>
  <si>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</si>
  <si>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</si>
  <si>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</si>
  <si>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</si>
  <si>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</si>
  <si>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</si>
  <si>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</si>
  <si>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</si>
  <si>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</si>
  <si>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</si>
  <si>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</si>
  <si>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</si>
  <si>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</si>
  <si>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</si>
  <si>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</si>
  <si>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</si>
  <si>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</si>
  <si>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</si>
  <si>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</si>
  <si>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</si>
  <si>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</si>
  <si>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</si>
  <si>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</si>
  <si>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</si>
  <si>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</si>
  <si>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</si>
  <si>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</si>
  <si>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</si>
  <si>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</si>
  <si>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</si>
  <si>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</si>
  <si>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</si>
  <si>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</si>
  <si>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</si>
  <si>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</si>
  <si>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</si>
  <si>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</si>
  <si>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</si>
  <si>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</si>
  <si>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</si>
  <si>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</si>
  <si>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</si>
  <si>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</si>
  <si>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</si>
  <si>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</si>
  <si>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</si>
  <si>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</si>
  <si>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</si>
  <si>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</si>
  <si>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</si>
  <si>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</si>
  <si>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</si>
  <si>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</si>
  <si>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</si>
  <si>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</si>
  <si>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</si>
  <si>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</si>
  <si>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</si>
  <si>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</si>
  <si>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</si>
  <si>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</si>
  <si>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</si>
  <si>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</si>
  <si>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</si>
  <si>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</si>
  <si>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</si>
  <si>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</si>
  <si>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</si>
  <si>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</si>
  <si>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</si>
  <si>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</si>
  <si>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</si>
  <si>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</si>
  <si>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</si>
  <si>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</si>
  <si>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</si>
  <si>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</si>
  <si>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</si>
  <si>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</si>
  <si>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</si>
  <si>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</si>
  <si>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</si>
  <si>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</si>
  <si>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</si>
  <si>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</si>
  <si>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</si>
  <si>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</si>
  <si>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</si>
  <si>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</si>
  <si>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</si>
  <si>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</si>
  <si>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</si>
  <si>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</si>
  <si>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</si>
  <si>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</si>
  <si>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</si>
  <si>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</si>
  <si>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</si>
  <si>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</si>
  <si>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</si>
  <si>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</si>
  <si>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</si>
  <si>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</si>
  <si>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</si>
  <si>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</si>
  <si>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</si>
  <si>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</si>
  <si>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</si>
  <si>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</si>
  <si>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</si>
  <si>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</si>
  <si>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</si>
  <si>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</si>
  <si>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</si>
  <si>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</si>
  <si>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</si>
  <si>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</si>
  <si>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</si>
  <si>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</si>
  <si>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</si>
  <si>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</si>
  <si>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</si>
  <si>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</si>
  <si>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</si>
  <si>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</si>
  <si>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</si>
  <si>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</si>
  <si>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</si>
  <si>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</si>
  <si>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</si>
  <si>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</si>
  <si>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</si>
  <si>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</si>
  <si>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</si>
  <si>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</si>
  <si>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</si>
  <si>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</si>
  <si>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</si>
  <si>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</si>
  <si>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</si>
  <si>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</si>
  <si>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</si>
  <si>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</si>
  <si>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</si>
  <si>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</si>
  <si>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</si>
  <si>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</si>
  <si>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</si>
  <si>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</si>
  <si>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</si>
  <si>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</si>
  <si>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</si>
  <si>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</si>
  <si>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</si>
  <si>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</si>
  <si>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</si>
  <si>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</si>
  <si>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</si>
  <si>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</si>
  <si>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</si>
  <si>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</si>
  <si>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</si>
  <si>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</si>
  <si>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</si>
  <si>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</si>
  <si>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</si>
  <si>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</si>
  <si>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</si>
  <si>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</si>
  <si>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</si>
  <si>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</si>
  <si>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</si>
  <si>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</si>
  <si>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</si>
  <si>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</si>
  <si>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</si>
  <si>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</si>
  <si>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</si>
  <si>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</si>
  <si>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</si>
  <si>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</si>
  <si>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</si>
  <si>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</si>
  <si>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</si>
  <si>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</si>
  <si>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</si>
  <si>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</si>
  <si>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</si>
  <si>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</si>
  <si>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</si>
  <si>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</si>
  <si>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</si>
  <si>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</si>
  <si>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</si>
  <si>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</si>
  <si>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</si>
  <si>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</si>
  <si>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</si>
  <si>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</si>
  <si>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</si>
  <si>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</si>
  <si>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</si>
  <si>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</si>
  <si>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</si>
  <si>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</si>
  <si>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</si>
  <si>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</si>
  <si>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</si>
  <si>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</si>
  <si>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</si>
  <si>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</si>
  <si>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</si>
  <si>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</si>
  <si>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</si>
  <si>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</si>
  <si>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</si>
  <si>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</si>
  <si>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</si>
  <si>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</si>
  <si>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</si>
  <si>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</si>
  <si>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</si>
  <si>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</si>
  <si>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</si>
  <si>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</si>
  <si>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</si>
  <si>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</si>
  <si>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</si>
  <si>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</si>
  <si>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</si>
  <si>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</si>
  <si>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</si>
  <si>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</si>
  <si>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</si>
  <si>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</si>
  <si>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</si>
  <si>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</si>
  <si>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</si>
  <si>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</si>
  <si>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</si>
  <si>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</si>
  <si>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</si>
  <si>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</si>
  <si>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</si>
  <si>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</si>
  <si>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</si>
  <si>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</si>
  <si>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</si>
  <si>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</si>
  <si>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</si>
  <si>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</si>
  <si>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</si>
  <si>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</si>
  <si>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</si>
  <si>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</si>
  <si>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</si>
  <si>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</si>
  <si>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</si>
  <si>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</si>
  <si>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</si>
  <si>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</si>
  <si>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</si>
  <si>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</si>
  <si>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</si>
  <si>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</si>
  <si>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</si>
  <si>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</si>
  <si>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</si>
  <si>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</si>
  <si>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</si>
  <si>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</si>
  <si>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</si>
  <si>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</si>
  <si>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</si>
  <si>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</si>
  <si>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</si>
  <si>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</si>
  <si>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</si>
  <si>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</si>
  <si>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</si>
  <si>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</si>
  <si>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</si>
  <si>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</si>
  <si>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</si>
  <si>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</si>
  <si>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</si>
  <si>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</si>
  <si>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</si>
  <si>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</si>
  <si>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</si>
  <si>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</si>
  <si>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</si>
  <si>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</si>
  <si>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</si>
  <si>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</si>
  <si>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</si>
  <si>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</si>
  <si>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</si>
  <si>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</si>
  <si>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</si>
  <si>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</si>
  <si>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</si>
  <si>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</si>
  <si>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</si>
  <si>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</si>
  <si>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</si>
  <si>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</si>
  <si>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</si>
  <si>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</si>
  <si>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</si>
  <si>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</si>
  <si>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</si>
  <si>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</si>
  <si>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</si>
  <si>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</si>
  <si>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</si>
  <si>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</si>
  <si>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</si>
  <si>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</si>
  <si>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</si>
  <si>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</si>
  <si>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</si>
  <si>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</si>
  <si>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</si>
  <si>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</si>
  <si>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</si>
  <si>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</si>
  <si>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</si>
  <si>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</si>
  <si>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</si>
  <si>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</si>
  <si>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</si>
  <si>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</si>
  <si>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</si>
  <si>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</si>
  <si>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</si>
  <si>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</si>
  <si>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</si>
  <si>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</si>
  <si>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</si>
  <si>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</si>
  <si>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</si>
  <si>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</si>
  <si>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</si>
  <si>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</si>
  <si>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</si>
  <si>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</si>
  <si>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</si>
  <si>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</si>
  <si>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</si>
  <si>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</si>
  <si>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</si>
  <si>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</si>
  <si>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</si>
  <si>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</si>
  <si>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</si>
  <si>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</si>
  <si>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</si>
  <si>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</si>
  <si>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</si>
  <si>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</si>
  <si>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</si>
  <si>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</si>
  <si>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</si>
  <si>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</si>
  <si>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</si>
  <si>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</si>
  <si>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</si>
  <si>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</si>
  <si>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</si>
  <si>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</si>
  <si>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</si>
  <si>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</si>
  <si>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</si>
  <si>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</si>
  <si>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</si>
  <si>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</si>
  <si>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</si>
  <si>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</si>
  <si>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</si>
  <si>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</si>
  <si>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</si>
  <si>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</si>
  <si>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</si>
  <si>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</si>
  <si>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</si>
  <si>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</si>
  <si>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</si>
  <si>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</si>
  <si>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</si>
  <si>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</si>
  <si>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</si>
  <si>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</si>
  <si>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</si>
  <si>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</si>
  <si>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</si>
  <si>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</si>
  <si>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</si>
  <si>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</si>
  <si>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</si>
  <si>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</si>
  <si>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</si>
  <si>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</si>
  <si>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</si>
  <si>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</si>
  <si>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</si>
  <si>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</si>
  <si>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</si>
  <si>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</si>
  <si>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</si>
  <si>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</si>
  <si>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</si>
  <si>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</si>
  <si>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</si>
  <si>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</si>
  <si>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</si>
  <si>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</si>
  <si>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</si>
  <si>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</si>
  <si>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</si>
  <si>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</si>
  <si>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</si>
  <si>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</si>
  <si>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</si>
  <si>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</si>
  <si>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</si>
  <si>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</si>
  <si>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</si>
  <si>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</si>
  <si>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</si>
  <si>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</si>
  <si>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</si>
  <si>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</si>
  <si>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</si>
  <si>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</si>
  <si>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</si>
  <si>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</si>
  <si>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</si>
  <si>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</si>
  <si>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</si>
  <si>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</si>
  <si>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</si>
  <si>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</si>
  <si>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</si>
  <si>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</si>
  <si>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</si>
  <si>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</si>
  <si>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</si>
  <si>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</si>
  <si>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</si>
  <si>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</si>
  <si>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</si>
  <si>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</si>
  <si>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</si>
  <si>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</si>
  <si>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</si>
  <si>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</si>
  <si>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</si>
  <si>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</si>
  <si>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</si>
  <si>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</si>
  <si>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</si>
  <si>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</si>
  <si>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</si>
  <si>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</si>
  <si>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</si>
  <si>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</si>
  <si>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</si>
  <si>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</si>
  <si>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</si>
  <si>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</si>
  <si>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</si>
  <si>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</si>
  <si>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</si>
  <si>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</si>
  <si>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</si>
  <si>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</si>
  <si>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</si>
  <si>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</si>
  <si>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</si>
  <si>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</si>
  <si>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</si>
  <si>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</si>
  <si>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</si>
  <si>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</si>
  <si>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</si>
  <si>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</si>
  <si>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</si>
  <si>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</si>
  <si>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</si>
  <si>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</si>
  <si>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</si>
  <si>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</si>
  <si>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</si>
  <si>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</si>
  <si>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</si>
  <si>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</si>
  <si>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</si>
  <si>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</si>
  <si>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</si>
  <si>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</si>
  <si>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</si>
  <si>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</si>
  <si>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</si>
  <si>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</si>
  <si>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</si>
  <si>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</si>
  <si>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</si>
  <si>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</si>
  <si>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</si>
  <si>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</si>
  <si>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</si>
  <si>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</si>
  <si>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</si>
  <si>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</si>
  <si>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</si>
  <si>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</si>
  <si>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</si>
  <si>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</si>
  <si>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</si>
  <si>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</si>
  <si>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</si>
  <si>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</si>
  <si>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</si>
  <si>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</si>
  <si>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</si>
  <si>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</si>
  <si>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</si>
  <si>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</si>
  <si>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</si>
  <si>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</si>
  <si>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</si>
  <si>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</si>
  <si>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</si>
  <si>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</si>
  <si>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</si>
  <si>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</si>
  <si>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</si>
  <si>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</si>
  <si>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</si>
  <si>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</si>
  <si>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</si>
  <si>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</si>
  <si>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</si>
  <si>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</si>
  <si>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</si>
  <si>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</si>
  <si>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</si>
  <si>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</si>
  <si>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</si>
  <si>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</si>
  <si>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</si>
  <si>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</si>
  <si>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</si>
  <si>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</si>
  <si>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</si>
  <si>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</si>
  <si>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</si>
  <si>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</si>
  <si>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</si>
  <si>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</si>
  <si>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</si>
  <si>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</si>
  <si>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</si>
  <si>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</si>
  <si>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</si>
  <si>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</si>
  <si>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</si>
  <si>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</si>
  <si>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</si>
  <si>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</si>
  <si>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</si>
  <si>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</si>
  <si>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</si>
  <si>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</si>
  <si>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</si>
  <si>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</si>
  <si>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</si>
  <si>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</si>
  <si>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</si>
  <si>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</si>
  <si>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</si>
  <si>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</si>
  <si>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</si>
  <si>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</si>
  <si>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</si>
  <si>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</si>
  <si>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</si>
  <si>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</si>
  <si>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</si>
  <si>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</si>
  <si>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</si>
  <si>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</si>
  <si>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</si>
  <si>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</si>
  <si>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</si>
  <si>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</si>
  <si>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</si>
  <si>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</si>
  <si>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</si>
  <si>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</si>
  <si>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</si>
  <si>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</si>
  <si>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</si>
  <si>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</si>
  <si>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</si>
  <si>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</si>
  <si>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</si>
  <si>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</si>
  <si>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</si>
  <si>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</si>
  <si>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</si>
  <si>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</si>
  <si>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</si>
  <si>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</si>
  <si>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</si>
  <si>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</si>
  <si>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</si>
  <si>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</si>
  <si>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</si>
  <si>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</si>
  <si>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</si>
  <si>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</si>
  <si>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</si>
  <si>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</si>
  <si>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</si>
  <si>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</si>
  <si>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</si>
  <si>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</si>
  <si>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</si>
  <si>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</si>
  <si>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</si>
  <si>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</si>
  <si>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</si>
  <si>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</si>
  <si>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</si>
  <si>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</si>
  <si>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</si>
  <si>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</si>
  <si>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</si>
  <si>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</si>
  <si>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</si>
  <si>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</si>
  <si>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</si>
  <si>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</si>
  <si>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</si>
  <si>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</si>
  <si>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</si>
  <si>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</si>
  <si>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</si>
  <si>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</si>
  <si>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</si>
  <si>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</si>
  <si>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</si>
  <si>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</si>
  <si>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</si>
  <si>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</si>
  <si>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</si>
  <si>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</si>
  <si>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</si>
  <si>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</si>
  <si>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</si>
  <si>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</si>
  <si>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</si>
  <si>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</si>
  <si>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</si>
  <si>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</si>
  <si>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</si>
  <si>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</si>
  <si>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</si>
  <si>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</si>
  <si>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</si>
  <si>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</si>
  <si>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</si>
  <si>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</si>
  <si>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</si>
  <si>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</si>
  <si>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</si>
  <si>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</si>
  <si>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</si>
  <si>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</si>
  <si>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</si>
  <si>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</si>
  <si>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</si>
  <si>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</si>
  <si>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</si>
  <si>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</si>
  <si>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</si>
  <si>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</si>
  <si>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</si>
  <si>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</si>
  <si>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</si>
  <si>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</si>
  <si>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</si>
  <si>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</si>
  <si>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</si>
  <si>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</si>
  <si>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</si>
  <si>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</si>
  <si>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</si>
  <si>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</si>
  <si>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</si>
  <si>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</si>
  <si>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</si>
  <si>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</si>
  <si>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</si>
  <si>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</si>
  <si>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</si>
  <si>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</si>
  <si>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</si>
  <si>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</si>
  <si>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</si>
  <si>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</si>
  <si>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</si>
  <si>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</si>
  <si>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</si>
  <si>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</si>
  <si>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</si>
  <si>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</si>
  <si>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</si>
  <si>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</si>
  <si>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</si>
  <si>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</si>
  <si>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</si>
  <si>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</si>
  <si>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</si>
  <si>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</si>
  <si>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</si>
  <si>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</si>
  <si>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</si>
  <si>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</si>
  <si>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</si>
  <si>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</si>
  <si>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</si>
  <si>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</si>
  <si>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</si>
  <si>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</si>
  <si>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</si>
  <si>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</si>
  <si>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</si>
  <si>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</si>
  <si>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</si>
  <si>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</si>
  <si>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</si>
  <si>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</si>
  <si>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</si>
  <si>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</si>
  <si>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</si>
  <si>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</si>
  <si>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</si>
  <si>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</si>
  <si>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</si>
  <si>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</si>
  <si>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</si>
  <si>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</si>
  <si>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</si>
  <si>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</si>
  <si>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</si>
  <si>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</si>
  <si>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</si>
  <si>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</si>
  <si>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</si>
  <si>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</si>
  <si>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</si>
  <si>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</si>
  <si>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</si>
  <si>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</si>
  <si>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</si>
  <si>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</si>
  <si>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</si>
  <si>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</si>
  <si>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</si>
  <si>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</si>
  <si>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</si>
  <si>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</si>
  <si>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</si>
  <si>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</si>
  <si>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</si>
  <si>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</si>
  <si>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</si>
  <si>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</si>
  <si>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</si>
  <si>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</si>
  <si>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</si>
  <si>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</si>
  <si>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</si>
  <si>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</si>
  <si>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</si>
  <si>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</si>
  <si>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</si>
  <si>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</si>
  <si>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</si>
  <si>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</si>
  <si>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</si>
  <si>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</si>
  <si>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</si>
  <si>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</si>
  <si>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</si>
  <si>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</si>
  <si>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</si>
  <si>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</si>
  <si>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</si>
  <si>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</si>
  <si>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</si>
  <si>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</si>
  <si>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</si>
  <si>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</si>
  <si>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</si>
  <si>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</si>
  <si>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</si>
  <si>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</si>
  <si>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</si>
  <si>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</si>
  <si>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</si>
  <si>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</si>
  <si>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</si>
  <si>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</si>
  <si>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</si>
  <si>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</si>
  <si>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</si>
  <si>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</si>
  <si>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</si>
  <si>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</si>
  <si>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</si>
  <si>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</si>
  <si>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</si>
  <si>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</si>
  <si>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</si>
  <si>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</si>
  <si>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</si>
  <si>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</si>
  <si>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</si>
  <si>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</si>
  <si>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</si>
  <si>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</si>
  <si>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</si>
  <si>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</si>
  <si>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</si>
  <si>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</si>
  <si>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</si>
  <si>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</si>
  <si>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</si>
  <si>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</si>
  <si>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</si>
  <si>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</si>
  <si>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</si>
  <si>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</si>
  <si>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</si>
  <si>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</si>
  <si>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</si>
  <si>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</si>
  <si>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</si>
  <si>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</si>
  <si>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</si>
  <si>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</si>
  <si>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</si>
  <si>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</si>
  <si>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</si>
  <si>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</si>
  <si>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</si>
  <si>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</si>
  <si>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</si>
  <si>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</si>
  <si>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</si>
  <si>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</si>
  <si>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</si>
  <si>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</si>
  <si>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</si>
  <si>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</si>
  <si>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</si>
  <si>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</si>
  <si>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</si>
  <si>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</si>
  <si>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</si>
  <si>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</si>
  <si>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</si>
  <si>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</si>
  <si>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</si>
  <si>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</si>
  <si>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</si>
  <si>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</si>
  <si>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</si>
  <si>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</si>
  <si>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</si>
  <si>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</si>
  <si>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</si>
  <si>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</si>
  <si>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</si>
  <si>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</si>
  <si>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</si>
  <si>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</si>
  <si>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</si>
  <si>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</si>
  <si>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</si>
  <si>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</si>
  <si>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</si>
  <si>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</si>
  <si>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</si>
  <si>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</si>
  <si>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</si>
  <si>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</si>
  <si>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</si>
  <si>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</si>
  <si>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</si>
  <si>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</si>
  <si>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</si>
  <si>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</si>
  <si>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</si>
  <si>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</si>
  <si>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</si>
  <si>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</si>
  <si>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</si>
  <si>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</si>
  <si>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</si>
  <si>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</si>
  <si>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</si>
  <si>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</si>
  <si>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</si>
  <si>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</si>
  <si>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</si>
  <si>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</si>
  <si>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</si>
  <si>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</si>
  <si>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</si>
  <si>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</si>
  <si>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</si>
  <si>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</si>
  <si>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</si>
  <si>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</si>
  <si>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</si>
  <si>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</si>
  <si>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</si>
  <si>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</si>
  <si>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</si>
  <si>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</si>
  <si>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</si>
  <si>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</si>
  <si>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</si>
  <si>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</si>
  <si>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</si>
  <si>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</si>
  <si>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</si>
  <si>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</si>
  <si>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</si>
  <si>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</si>
  <si>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</si>
  <si>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</si>
  <si>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</si>
  <si>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</si>
  <si>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</si>
  <si>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</si>
  <si>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</si>
  <si>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</si>
  <si>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</si>
  <si>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</si>
  <si>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</si>
  <si>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</si>
  <si>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</si>
  <si>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</si>
  <si>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</si>
  <si>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</si>
  <si>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</si>
  <si>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</si>
  <si>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</si>
  <si>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</si>
  <si>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</si>
  <si>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</si>
  <si>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</si>
  <si>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</si>
  <si>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</si>
  <si>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</si>
  <si>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</si>
  <si>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</si>
  <si>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</si>
  <si>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</si>
  <si>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</si>
  <si>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</si>
  <si>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</si>
  <si>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</si>
  <si>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</si>
  <si>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</si>
  <si>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</si>
  <si>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</si>
  <si>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</si>
  <si>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</si>
  <si>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</si>
  <si>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</si>
  <si>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</si>
  <si>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</si>
  <si>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</si>
  <si>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</si>
  <si>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</si>
  <si>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</si>
  <si>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</si>
  <si>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</si>
  <si>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</si>
  <si>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</si>
  <si>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</si>
  <si>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</si>
  <si>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</si>
  <si>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</si>
  <si>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</si>
  <si>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</si>
  <si>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</si>
  <si>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</si>
  <si>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</si>
  <si>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</si>
  <si>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</si>
  <si>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</si>
  <si>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</si>
  <si>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</si>
  <si>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</si>
  <si>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</si>
  <si>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</si>
  <si>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</si>
  <si>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</si>
  <si>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</si>
  <si>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</si>
  <si>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</si>
  <si>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</si>
  <si>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</si>
  <si>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</si>
  <si>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</si>
  <si>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</si>
  <si>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</si>
  <si>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</si>
  <si>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</si>
  <si>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</si>
  <si>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</si>
  <si>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</si>
  <si>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</si>
  <si>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</si>
  <si>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</si>
  <si>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</si>
  <si>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</si>
  <si>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</si>
  <si>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</si>
  <si>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</si>
  <si>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</si>
  <si>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</si>
  <si>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</si>
  <si>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</si>
  <si>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</si>
  <si>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</si>
  <si>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</si>
  <si>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</si>
  <si>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</si>
  <si>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</si>
  <si>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</si>
  <si>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</si>
  <si>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</si>
  <si>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</si>
  <si>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</si>
  <si>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</si>
  <si>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</si>
  <si>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</si>
  <si>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</si>
  <si>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</si>
  <si>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</si>
  <si>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</si>
  <si>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</si>
  <si>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</si>
  <si>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</si>
  <si>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</si>
  <si>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</si>
  <si>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</si>
  <si>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</si>
  <si>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</si>
  <si>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</si>
  <si>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</si>
  <si>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</si>
  <si>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</si>
  <si>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</si>
  <si>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</si>
  <si>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</si>
  <si>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</si>
  <si>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</si>
  <si>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</si>
  <si>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</si>
  <si>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</si>
  <si>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</si>
  <si>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</si>
  <si>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</si>
  <si>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</si>
  <si>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</si>
  <si>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</si>
  <si>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</si>
  <si>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</si>
  <si>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</si>
  <si>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</si>
  <si>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</si>
  <si>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</si>
  <si>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</si>
  <si>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</si>
  <si>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</si>
  <si>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</si>
  <si>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</si>
  <si>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</si>
  <si>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</si>
  <si>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</si>
  <si>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</si>
  <si>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</si>
  <si>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</si>
  <si>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</si>
  <si>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</si>
  <si>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</si>
  <si>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</si>
  <si>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</si>
  <si>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</si>
  <si>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</si>
  <si>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</si>
  <si>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</si>
  <si>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</si>
  <si>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</si>
  <si>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</si>
  <si>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</si>
  <si>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</si>
  <si>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</si>
  <si>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</si>
  <si>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</si>
  <si>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</si>
  <si>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</si>
  <si>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</si>
  <si>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</si>
  <si>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</si>
  <si>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</si>
  <si>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</si>
  <si>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</si>
  <si>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</si>
  <si>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</si>
  <si>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</si>
  <si>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</si>
  <si>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</si>
  <si>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</si>
  <si>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</si>
  <si>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</si>
  <si>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</si>
  <si>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</si>
  <si>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</si>
  <si>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</si>
  <si>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</si>
  <si>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</si>
  <si>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</si>
  <si>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</si>
  <si>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</si>
  <si>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</si>
  <si>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</si>
  <si>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</si>
  <si>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</si>
  <si>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</si>
  <si>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</si>
  <si>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</si>
  <si>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</si>
  <si>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</si>
  <si>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</si>
  <si>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</si>
  <si>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</si>
  <si>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</si>
  <si>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</si>
  <si>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</si>
  <si>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</si>
  <si>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</si>
  <si>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</si>
  <si>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</si>
  <si>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</si>
  <si>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</si>
  <si>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</si>
  <si>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</si>
  <si>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</si>
  <si>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</si>
  <si>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</si>
  <si>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</si>
  <si>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</si>
  <si>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</si>
  <si>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</si>
  <si>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</si>
  <si>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</si>
  <si>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</si>
  <si>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</si>
  <si>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</si>
  <si>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</si>
  <si>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</si>
  <si>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</si>
  <si>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</si>
  <si>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</si>
  <si>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</si>
  <si>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</si>
  <si>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</si>
  <si>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</si>
  <si>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</si>
  <si>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</si>
  <si>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</si>
  <si>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</si>
  <si>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</si>
  <si>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</si>
  <si>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</si>
  <si>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</si>
  <si>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</si>
  <si>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</si>
  <si>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</si>
  <si>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</si>
  <si>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</si>
  <si>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</si>
  <si>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</si>
  <si>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</si>
  <si>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</si>
  <si>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</si>
  <si>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</si>
  <si>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</si>
  <si>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</si>
  <si>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</si>
  <si>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</si>
  <si>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</si>
  <si>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</si>
  <si>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</si>
  <si>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</si>
  <si>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</si>
  <si>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</si>
  <si>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</si>
  <si>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</si>
  <si>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</si>
  <si>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</si>
  <si>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</si>
  <si>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</si>
  <si>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</si>
  <si>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</si>
  <si>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</si>
  <si>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</si>
  <si>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</si>
  <si>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</si>
  <si>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</si>
  <si>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</si>
  <si>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</si>
  <si>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</si>
  <si>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</si>
  <si>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</si>
  <si>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</si>
  <si>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</si>
  <si>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</si>
  <si>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</si>
  <si>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</si>
  <si>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</si>
  <si>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</si>
  <si>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</si>
  <si>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</si>
  <si>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</si>
  <si>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</si>
  <si>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</si>
  <si>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</si>
  <si>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</si>
  <si>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</si>
  <si>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</si>
  <si>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</si>
  <si>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</si>
  <si>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</si>
  <si>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</si>
  <si>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</si>
  <si>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</si>
  <si>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</si>
  <si>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</si>
  <si>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</si>
  <si>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</si>
  <si>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</si>
  <si>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</si>
  <si>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</si>
  <si>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</si>
  <si>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</si>
  <si>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</si>
  <si>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</si>
  <si>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</si>
  <si>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</si>
  <si>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</si>
  <si>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</si>
  <si>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</si>
  <si>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</si>
  <si>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</si>
  <si>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</si>
  <si>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</si>
  <si>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</si>
  <si>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</si>
  <si>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</si>
  <si>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</si>
  <si>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</si>
  <si>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</si>
  <si>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</si>
  <si>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</si>
  <si>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</si>
  <si>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</si>
  <si>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</si>
  <si>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</si>
  <si>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</si>
  <si>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</si>
  <si>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</si>
  <si>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</si>
  <si>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</si>
  <si>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</si>
  <si>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</si>
  <si>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</si>
  <si>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</si>
  <si>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</si>
  <si>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</si>
  <si>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</si>
  <si>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</si>
  <si>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</si>
  <si>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</si>
  <si>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</si>
  <si>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</si>
  <si>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</si>
  <si>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</si>
  <si>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</si>
  <si>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</si>
  <si>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</si>
  <si>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</si>
  <si>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</si>
  <si>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</si>
  <si>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</si>
  <si>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</si>
  <si>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</si>
  <si>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</si>
  <si>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</si>
  <si>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</si>
  <si>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</si>
  <si>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</si>
  <si>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</si>
  <si>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</si>
  <si>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</si>
  <si>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</si>
  <si>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</si>
  <si>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</si>
  <si>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</si>
  <si>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</si>
  <si>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</si>
  <si>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</si>
  <si>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</si>
  <si>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</si>
  <si>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</si>
  <si>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</si>
  <si>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</si>
  <si>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</si>
  <si>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</si>
  <si>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</si>
  <si>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</si>
  <si>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</si>
  <si>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</si>
  <si>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</si>
  <si>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</si>
  <si>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</si>
  <si>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</si>
  <si>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</si>
  <si>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</si>
  <si>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</si>
  <si>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</si>
  <si>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</si>
  <si>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</si>
  <si>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</si>
  <si>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</si>
  <si>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</si>
  <si>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</si>
  <si>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</si>
  <si>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</si>
  <si>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</si>
  <si>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</si>
  <si>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</si>
  <si>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</si>
  <si>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</si>
  <si>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</si>
  <si>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</si>
  <si>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</si>
  <si>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</si>
  <si>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</si>
  <si>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</si>
  <si>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</si>
  <si>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</si>
  <si>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</si>
  <si>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</si>
  <si>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</si>
  <si>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</si>
  <si>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</si>
  <si>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</si>
  <si>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</si>
  <si>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</si>
  <si>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</si>
  <si>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</si>
  <si>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</si>
  <si>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</si>
  <si>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</si>
  <si>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</si>
  <si>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</si>
  <si>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</si>
  <si>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</si>
  <si>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</si>
  <si>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</si>
  <si>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</si>
  <si>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</si>
  <si>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</si>
  <si>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</si>
  <si>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</si>
  <si>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</si>
  <si>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</si>
  <si>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</si>
  <si>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</si>
  <si>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</si>
  <si>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</si>
  <si>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</si>
  <si>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</si>
  <si>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</si>
  <si>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</si>
  <si>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</si>
  <si>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</si>
  <si>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</si>
  <si>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</si>
  <si>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</si>
  <si>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</si>
  <si>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</si>
  <si>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</si>
  <si>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</si>
  <si>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</si>
  <si>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</si>
  <si>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</si>
  <si>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</si>
  <si>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</si>
  <si>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</si>
  <si>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</si>
  <si>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</si>
  <si>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</si>
  <si>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</si>
  <si>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</si>
  <si>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</si>
  <si>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</si>
  <si>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</si>
  <si>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</si>
  <si>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</si>
  <si>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</si>
  <si>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</si>
  <si>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</si>
  <si>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</si>
  <si>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</si>
  <si>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</si>
  <si>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</si>
  <si>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</si>
  <si>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</si>
  <si>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</si>
  <si>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</si>
  <si>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</si>
  <si>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</si>
  <si>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</si>
  <si>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</si>
  <si>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</si>
  <si>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</si>
  <si>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</si>
  <si>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</si>
  <si>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</si>
  <si>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</si>
  <si>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</si>
  <si>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</si>
  <si>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</si>
  <si>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</si>
  <si>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</si>
  <si>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</si>
  <si>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</si>
  <si>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</si>
  <si>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</si>
  <si>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</si>
  <si>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</si>
  <si>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</si>
  <si>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</si>
  <si>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</si>
  <si>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</si>
  <si>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</si>
  <si>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</si>
  <si>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</si>
  <si>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</si>
  <si>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</si>
  <si>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</si>
  <si>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</si>
  <si>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</si>
  <si>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</si>
  <si>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</si>
  <si>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</si>
  <si>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</si>
  <si>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</si>
  <si>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</si>
  <si>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</si>
  <si>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</si>
  <si>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</si>
  <si>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</si>
  <si>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</si>
  <si>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</si>
  <si>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</si>
  <si>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</si>
  <si>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</si>
  <si>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</si>
  <si>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</si>
  <si>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</si>
  <si>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</si>
  <si>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</si>
  <si>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</si>
  <si>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</si>
  <si>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</si>
  <si>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</si>
  <si>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</si>
  <si>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</si>
  <si>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</si>
  <si>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</si>
  <si>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</si>
  <si>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</si>
  <si>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</si>
  <si>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</si>
  <si>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</si>
  <si>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</si>
  <si>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</si>
  <si>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The Lee Company</t>
  </si>
  <si>
    <t xml:space="preserve">All IMH Group Products </t>
  </si>
  <si>
    <t>001162395</t>
  </si>
  <si>
    <t>DUNS</t>
  </si>
  <si>
    <t>82 Pequot Park Rd. Westbrook, CT 06498</t>
  </si>
  <si>
    <t>Mike O'Neill</t>
  </si>
  <si>
    <t>ONeillM@TheLeeCo.com</t>
  </si>
  <si>
    <t>(860) 399-6281</t>
  </si>
  <si>
    <t>Quality Assurance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</si>
</sst>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ONeillM@TheLee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ONeillM@TheLee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9B80B75-C6E3-42F6-9027-BE81619CD5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6426DA-7785-41F3-9AA9-0135AB03891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1" zoomScalePageLayoutView="70" workbookViewId="0">
      <selection activeCell="D31" sqref="D31:E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481</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 (*)</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46142</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8B57E6F-F774-458C-A18F-BB44311208EE}"/>
    <hyperlink ref="D20" r:id="rId4" xr:uid="{AAC986AB-D623-406C-95C3-77538B07F35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3538F1-A360-48E0-851C-773D850DC8E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The Lee Company</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 xml:space="preserve">All IMH Group Products </v>
      </c>
      <c r="C6" s="86" t="str">
        <f ca="1">IF(H6=1,J6,I6)</f>
        <v>Complete</v>
      </c>
      <c r="D6" s="92" t="str">
        <f>IF(H6=1,"Click here to provide a Description of Scope","")</f>
        <v/>
      </c>
      <c r="E6" s="19" t="s">
        <v>1261</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Mike O'Neill</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ONeillM@TheLeeCo.com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(860) 399-6281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Mike O'Neill</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ONeillM@TheLeeCo.com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f>Declaration!D75</f>
        <v>0</v>
      </c>
      <c r="C54" s="86" t="str">
        <f t="shared" ref="C54:C60" ca="1" si="10">IF(H54=1,J54,I54)</f>
        <v>Complete</v>
      </c>
      <c r="D54" s="92" t="str">
        <f>IF(H54=1,"Click here to answer question (A)","")</f>
        <v/>
      </c>
      <c r="E54" s="19" t="s">
        <v>1261</v>
      </c>
      <c r="F54" s="91">
        <f>IF(SUM(F$24:F$27)=0,0,1)</f>
        <v>0</v>
      </c>
      <c r="G54" s="67">
        <f>IF(B54=0,1,0)</f>
        <v>1</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f>Declaration!D77</f>
        <v>0</v>
      </c>
      <c r="C55" s="86" t="str">
        <f t="shared" ca="1" si="10"/>
        <v>Complete</v>
      </c>
      <c r="D55" s="92" t="str">
        <f>IF(H55=1,"Click here to answer question (B)","")</f>
        <v/>
      </c>
      <c r="E55" s="19" t="s">
        <v>1261</v>
      </c>
      <c r="F55" s="91">
        <f t="shared" ref="F55" si="12">F$54</f>
        <v>0</v>
      </c>
      <c r="G55" s="67">
        <f>IF(B55=0,1,0)</f>
        <v>1</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f>Declaration!D79</f>
        <v>0</v>
      </c>
      <c r="C57" s="86" t="str">
        <f t="shared" ca="1" si="10"/>
        <v>Complete</v>
      </c>
      <c r="D57" s="92" t="str">
        <f>IF(H57=1,"Click here to answer question (C)","")</f>
        <v/>
      </c>
      <c r="E57" s="19" t="s">
        <v>1261</v>
      </c>
      <c r="F57" s="91">
        <f>F$54</f>
        <v>0</v>
      </c>
      <c r="G57" s="67">
        <f>IF(B57=0,1,0)</f>
        <v>1</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f>Declaration!D81</f>
        <v>0</v>
      </c>
      <c r="C58" s="86" t="str">
        <f t="shared" ca="1" si="10"/>
        <v>Complete</v>
      </c>
      <c r="D58" s="92" t="str">
        <f>IF(H58=1,"Click here to answer question (D)","")</f>
        <v/>
      </c>
      <c r="E58" s="19" t="s">
        <v>1261</v>
      </c>
      <c r="F58" s="91">
        <f>F$54</f>
        <v>0</v>
      </c>
      <c r="G58" s="67">
        <f>IF(B58=0,1,0)</f>
        <v>1</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f>Declaration!D83</f>
        <v>0</v>
      </c>
      <c r="C59" s="86" t="str">
        <f t="shared" ca="1" si="10"/>
        <v>Complete</v>
      </c>
      <c r="D59" s="92" t="str">
        <f>IF(H59=1,"Click here to answer question (E)","")</f>
        <v/>
      </c>
      <c r="E59" s="19" t="s">
        <v>1261</v>
      </c>
      <c r="F59" s="91">
        <f>F$54</f>
        <v>0</v>
      </c>
      <c r="G59" s="67">
        <f>IF(B59=0,1,0)</f>
        <v>1</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f>Declaration!D85</f>
        <v>0</v>
      </c>
      <c r="C60" s="86" t="str">
        <f t="shared" ca="1" si="10"/>
        <v>Complete</v>
      </c>
      <c r="D60" s="92" t="str">
        <f>IF(H60=1,"Click here to answer question (F)","")</f>
        <v/>
      </c>
      <c r="E60" s="19" t="s">
        <v>1261</v>
      </c>
      <c r="F60" s="91">
        <f>F$54</f>
        <v>0</v>
      </c>
      <c r="G60" s="67">
        <f>IF(B60=0,1,0)</f>
        <v>1</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f>Declaration!D87</f>
        <v>0</v>
      </c>
      <c r="C62" s="86" t="str">
        <f t="shared" ref="C62:C68" ca="1" si="13">IF(H62=1,J62,I62)</f>
        <v>Complete</v>
      </c>
      <c r="D62" s="92" t="str">
        <f>IF(H62=1,"Click here to answer question (G)","")</f>
        <v/>
      </c>
      <c r="E62" s="19" t="s">
        <v>1261</v>
      </c>
      <c r="F62" s="91">
        <f>F$54</f>
        <v>0</v>
      </c>
      <c r="G62" s="67">
        <f>IF(B62=0,1,0)</f>
        <v>1</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f>Declaration!D89</f>
        <v>0</v>
      </c>
      <c r="C63" s="86" t="str">
        <f t="shared" ca="1" si="13"/>
        <v>Complete</v>
      </c>
      <c r="D63" s="92" t="str">
        <f>IF(H63=1,"Click here to answer question (H)","")</f>
        <v/>
      </c>
      <c r="E63" s="19" t="s">
        <v>1261</v>
      </c>
      <c r="F63" s="91">
        <f>F$54</f>
        <v>0</v>
      </c>
      <c r="G63" s="67">
        <f>IF(B63=0,1,0)</f>
        <v>1</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O'Neill, Mike</cp:lastModifiedBy>
  <cp:lastPrinted>2015-04-21T20:47:43Z</cp:lastPrinted>
  <dcterms:created xsi:type="dcterms:W3CDTF">2010-06-21T21:00:23Z</dcterms:created>
  <dcterms:modified xsi:type="dcterms:W3CDTF">2026-04-30T17:36:39Z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